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Рекомендации" sheetId="1" r:id="rId1"/>
    <sheet name="020120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  <externalReference r:id="rId12"/>
  </externalReferences>
  <definedNames>
    <definedName name="Код">"R[1]C"</definedName>
    <definedName name="_xlnm.Print_Area" localSheetId="1">'020120'!$A$2:$I$53</definedName>
    <definedName name="_xlnm.Print_Area" localSheetId="0">'Рекомендации'!$A$2:$L$38</definedName>
    <definedName name="словарь" localSheetId="3">'[1]Словарь'!$A$2:$H$83</definedName>
    <definedName name="список_лх" localSheetId="3">'[2]Словарь'!$L$1:$L$1</definedName>
    <definedName name="список_орг" localSheetId="3">'[1]Словарь'!$A$2:$A$83</definedName>
    <definedName name="таблица" localSheetId="3">'[1]Словарь'!$J$1520:$K$1526</definedName>
  </definedNames>
  <calcPr fullCalcOnLoad="1"/>
</workbook>
</file>

<file path=xl/sharedStrings.xml><?xml version="1.0" encoding="utf-8"?>
<sst xmlns="http://schemas.openxmlformats.org/spreadsheetml/2006/main" count="253" uniqueCount="142">
  <si>
    <t>за</t>
  </si>
  <si>
    <t>год</t>
  </si>
  <si>
    <t>№ строки</t>
  </si>
  <si>
    <t>Мероприятия</t>
  </si>
  <si>
    <t>01</t>
  </si>
  <si>
    <t>02</t>
  </si>
  <si>
    <t>03</t>
  </si>
  <si>
    <t>04</t>
  </si>
  <si>
    <t>05</t>
  </si>
  <si>
    <t>06</t>
  </si>
  <si>
    <t>07</t>
  </si>
  <si>
    <t>Наименование</t>
  </si>
  <si>
    <t>Всего</t>
  </si>
  <si>
    <t>в том числе хвойных</t>
  </si>
  <si>
    <t>Руководитель организации</t>
  </si>
  <si>
    <t>(ФИО)</t>
  </si>
  <si>
    <t>(подпись)</t>
  </si>
  <si>
    <t>Заполните адресную часть электронных форм</t>
  </si>
  <si>
    <t xml:space="preserve">1. Выберите наименование организации </t>
  </si>
  <si>
    <t>(наименование организации)</t>
  </si>
  <si>
    <t>Порядок заполнения электронных форм: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</si>
  <si>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</si>
  <si>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</si>
  <si>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r>
      <t xml:space="preserve">     5. При заполнении табличной части форм данные следует вводить только в незакрашенные ячейки, т. к. суммирование в закрашенных ячейках осуществляется </t>
    </r>
    <r>
      <rPr>
        <b/>
        <sz val="12"/>
        <rFont val="Times New Roman"/>
        <family val="1"/>
      </rPr>
      <t>автоматически,</t>
    </r>
    <r>
      <rPr>
        <sz val="12"/>
        <rFont val="Times New Roman"/>
        <family val="1"/>
      </rPr>
      <t xml:space="preserve"> в соответствии с внутренними увязками в формах.      </t>
    </r>
  </si>
  <si>
    <t>Форма предназначена для заполнения организациями
и для осуществления свода информации вышестоящей организацией</t>
  </si>
  <si>
    <t>ver.</t>
  </si>
  <si>
    <t>2. Выберите наименование лесничества</t>
  </si>
  <si>
    <t>(наименование лесничества)</t>
  </si>
  <si>
    <r>
      <t>ВНИМАНИЕ!</t>
    </r>
    <r>
      <rPr>
        <b/>
        <sz val="12"/>
        <rFont val="Arial Cyr"/>
        <family val="0"/>
      </rPr>
      <t xml:space="preserve">
 Для выбора наименования организации нажмите на кнопку "</t>
    </r>
    <r>
      <rPr>
        <b/>
        <i/>
        <sz val="12"/>
        <rFont val="Arial Cyr"/>
        <family val="0"/>
      </rPr>
      <t>Выбор организации</t>
    </r>
    <r>
      <rPr>
        <b/>
        <sz val="12"/>
        <rFont val="Arial Cyr"/>
        <family val="0"/>
      </rPr>
      <t>".
Выбор организации осуществляется из внешнего словаря "</t>
    </r>
    <r>
      <rPr>
        <b/>
        <i/>
        <sz val="12"/>
        <rFont val="Arial Cyr"/>
        <family val="0"/>
      </rPr>
      <t>Slovar.mdb</t>
    </r>
    <r>
      <rPr>
        <b/>
        <sz val="12"/>
        <rFont val="Arial Cyr"/>
        <family val="0"/>
      </rPr>
      <t>", который должен быть расположен в одном каталоге с формой.</t>
    </r>
  </si>
  <si>
    <r>
      <t xml:space="preserve">Рекомендации
по заполнению электронной формы статистического наблюдения
</t>
    </r>
    <r>
      <rPr>
        <i/>
        <sz val="14"/>
        <rFont val="Arial Cyr"/>
        <family val="0"/>
      </rPr>
      <t>№12-ЛХ "Сведения о защите лесов"</t>
    </r>
    <r>
      <rPr>
        <sz val="14"/>
        <rFont val="Arial Cyr"/>
        <family val="2"/>
      </rPr>
      <t xml:space="preserve"> 
в книге EXCEL "12-LX"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</si>
  <si>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</si>
  <si>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</si>
  <si>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</si>
  <si>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</si>
  <si>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</si>
  <si>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</si>
  <si>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</si>
  <si>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</si>
  <si>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</si>
  <si>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</si>
  <si>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</si>
  <si>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</si>
  <si>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</si>
  <si>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</si>
  <si>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r>
      <t xml:space="preserve">      6.  При заполнении форм помимо внутренних увязок, создаваемых автоматически в закрашенных ячейках формы, должны соблюдаться контрольные соотношения (увязки) между данными строк и граф, отраженные в протоколах контроля (расположены справа от таблиц). При правильном заполнении формы в протоколах контроля </t>
    </r>
    <r>
      <rPr>
        <i/>
        <sz val="12"/>
        <rFont val="Times New Roman"/>
        <family val="1"/>
      </rPr>
      <t>нет никаких цифр.</t>
    </r>
  </si>
  <si>
    <r>
      <t xml:space="preserve">     7.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лесничеств (подотчетных организаций) следует указать наименование своей организации и  отчетный период на листе "Рекомендации", затем нажать на кнопку "Свод". При этом на экране появится окно для выбора файлов. Следует отметить все файлы (книги) для получения свода и нажать на кнопку "Открыть" ("Оpen").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</si>
  <si>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r>
      <t xml:space="preserve">     8.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</si>
  <si>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 xml:space="preserve">     9. Сформированную книгу следует передать электронной почтой в вышестоящую организацию.</t>
  </si>
  <si>
    <t xml:space="preserve">     10. Последняя версия книги "12-LX" размещена на сайте Рослесинфорг</t>
  </si>
  <si>
    <t xml:space="preserve">      от воздействия неблагоприятных погодных условий</t>
  </si>
  <si>
    <t xml:space="preserve">      от лесных пожаров</t>
  </si>
  <si>
    <t xml:space="preserve">            из них от воздействия промышленных выбросов</t>
  </si>
  <si>
    <t xml:space="preserve"> </t>
  </si>
  <si>
    <t>08</t>
  </si>
  <si>
    <t>09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</si>
  <si>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</si>
  <si>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</si>
  <si>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</si>
  <si>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</si>
  <si>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</si>
  <si>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</si>
  <si>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</si>
  <si>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</si>
  <si>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</si>
  <si>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</si>
  <si>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</si>
  <si>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</si>
  <si>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12-ЛХ</t>
  </si>
  <si>
    <t>Адрес электронной почты Рослесинфорг:</t>
  </si>
  <si>
    <t>www.roslesinforg.ru</t>
  </si>
  <si>
    <t>, откуда ее, при необходимости, можно загрузить.</t>
  </si>
  <si>
    <t xml:space="preserve">   в том числе:
      от повреждений вредными насекомыми</t>
  </si>
  <si>
    <t xml:space="preserve">      от повреждений дикими животными</t>
  </si>
  <si>
    <t xml:space="preserve">      от болезней леса</t>
  </si>
  <si>
    <t>СВЕДЕНИЯ О ЗАЩИТЕ ЛЕСОВ</t>
  </si>
  <si>
    <t>Погибло лесных насаждений - всего</t>
  </si>
  <si>
    <t xml:space="preserve">      от антропогенных факторов</t>
  </si>
  <si>
    <t>(номер контактного телефона)</t>
  </si>
  <si>
    <t>(должность)</t>
  </si>
  <si>
    <t>гр.3 &gt;= гр.4</t>
  </si>
  <si>
    <t xml:space="preserve">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«12-LX_ХХХХХ», где ХХХХХ – первые  20 символов наименование отчитывающейся организации для визуальной идентификации книги.</t>
  </si>
  <si>
    <t>код орг</t>
  </si>
  <si>
    <t>020120</t>
  </si>
  <si>
    <r>
      <t xml:space="preserve">     1. Книга содержит листы: </t>
    </r>
    <r>
      <rPr>
        <b/>
        <sz val="12"/>
        <rFont val="Times New Roman"/>
        <family val="1"/>
      </rPr>
      <t>«Рекомендации»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«020120»</t>
    </r>
    <r>
      <rPr>
        <sz val="12"/>
        <rFont val="Times New Roman"/>
        <family val="1"/>
      </rPr>
      <t xml:space="preserve"> и </t>
    </r>
    <r>
      <rPr>
        <b/>
        <sz val="12"/>
        <rFont val="Times New Roman"/>
        <family val="1"/>
      </rPr>
      <t>«Сообщения»</t>
    </r>
    <r>
      <rPr>
        <sz val="12"/>
        <rFont val="Times New Roman"/>
        <family val="1"/>
      </rPr>
      <t>.</t>
    </r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</si>
  <si>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</si>
  <si>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</si>
  <si>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3. Выберите отчетный год</t>
  </si>
  <si>
    <r>
      <t xml:space="preserve">     2. В листе </t>
    </r>
    <r>
      <rPr>
        <b/>
        <sz val="12"/>
        <rFont val="Times New Roman"/>
        <family val="1"/>
      </rPr>
      <t>«Рекомендации»</t>
    </r>
    <r>
      <rPr>
        <sz val="12"/>
        <rFont val="Times New Roman"/>
        <family val="1"/>
      </rPr>
      <t xml:space="preserve"> приведено описание правил заполнения форм, с него следует начинать заполнение адресной части электронной формы (наименование отчитывающейся организации и период отчетности).</t>
    </r>
  </si>
  <si>
    <t>Протокол контроля Раздела 2</t>
  </si>
  <si>
    <t/>
  </si>
  <si>
    <t>(дата составления документа)</t>
  </si>
  <si>
    <t>Протокол контроля Раздела 1</t>
  </si>
  <si>
    <t>Формула</t>
  </si>
  <si>
    <t>стр. 02</t>
  </si>
  <si>
    <t>стр. 03</t>
  </si>
  <si>
    <t>стр. 04</t>
  </si>
  <si>
    <t>стр. 05</t>
  </si>
  <si>
    <t>стр. 06</t>
  </si>
  <si>
    <t>стр. 09</t>
  </si>
  <si>
    <t>стр. 11</t>
  </si>
  <si>
    <r>
      <t xml:space="preserve">     4. Лист </t>
    </r>
    <r>
      <rPr>
        <b/>
        <sz val="12"/>
        <rFont val="Times New Roman"/>
        <family val="1"/>
      </rPr>
      <t>«Сообщения»</t>
    </r>
    <r>
      <rPr>
        <sz val="12"/>
        <rFont val="Times New Roman"/>
        <family val="1"/>
      </rPr>
      <t xml:space="preserve"> содержит сообщения об ошибках в процессе свода информации от лесничеств.</t>
    </r>
  </si>
  <si>
    <t>otchet-rlh@roslesinforg.ru</t>
  </si>
  <si>
    <t>(e-mail)</t>
  </si>
  <si>
    <t>1. Выполнение мероприятий по защите лесов</t>
  </si>
  <si>
    <t>1.1 Выполнение мер санитарной безопасности в лесах</t>
  </si>
  <si>
    <t>Мероприятия по предупреждению распространения вредных организмов – всего</t>
  </si>
  <si>
    <t>лесохозяйственные мероприятия</t>
  </si>
  <si>
    <t>санитарно-оздоровительные мероприятия</t>
  </si>
  <si>
    <t>1.2. Ликвидация очагов вредных организмов</t>
  </si>
  <si>
    <t>Мероприятия по ликвидации очагов вредных организмов – всего</t>
  </si>
  <si>
    <t>11</t>
  </si>
  <si>
    <t>12</t>
  </si>
  <si>
    <t>13</t>
  </si>
  <si>
    <t>14</t>
  </si>
  <si>
    <t>уничтожение или подавление численности вредных организмов наземным способом</t>
  </si>
  <si>
    <t>с применением биологических препаратов</t>
  </si>
  <si>
    <t>другие виды работ по уничтожению или подавлению численности вредных организмов</t>
  </si>
  <si>
    <t>в том числе:
с применением химических препаратов</t>
  </si>
  <si>
    <t>в том числе:
уничтожение или подавление численности вредных организмов авиационным способом</t>
  </si>
  <si>
    <t>из них: мероприятия по уничтожению или подавлению численности вредных организмов</t>
  </si>
  <si>
    <t>x</t>
  </si>
  <si>
    <t>в том числе:
биотехнические мероприятия</t>
  </si>
  <si>
    <t>из них:
профилактические мероприятия по защите лесов</t>
  </si>
  <si>
    <t>из них:применение пестицидов для предотвращения появления очагов вредных организмов</t>
  </si>
  <si>
    <t>стр.21 &gt;= стр.22</t>
  </si>
  <si>
    <t>гр.4</t>
  </si>
  <si>
    <t>Затраты на выполнение работ, тыс. руб.</t>
  </si>
  <si>
    <t>Объем работ,
га</t>
  </si>
  <si>
    <t>стр.01&gt;=стр.02+стр.06</t>
  </si>
  <si>
    <t>гр.3</t>
  </si>
  <si>
    <t>стр.04&gt;=стр.05</t>
  </si>
  <si>
    <t>стр.07&gt;=стр.08+стр.14</t>
  </si>
  <si>
    <t>стр. 12</t>
  </si>
  <si>
    <t>стр. 13</t>
  </si>
  <si>
    <t>стр. 14</t>
  </si>
  <si>
    <t xml:space="preserve"> рубка лесных насаждений в целях регулирования породного и возрастного составов лесных
 насаждений, зараженных вредными организмами</t>
  </si>
  <si>
    <t>2. Погибло лесных насаждений, гектар</t>
  </si>
  <si>
    <r>
      <t xml:space="preserve">стр.06 </t>
    </r>
    <r>
      <rPr>
        <sz val="10"/>
        <color indexed="12"/>
        <rFont val="Arial"/>
        <family val="2"/>
      </rPr>
      <t xml:space="preserve">≠ </t>
    </r>
    <r>
      <rPr>
        <sz val="10"/>
        <color indexed="12"/>
        <rFont val="Arial Cyr"/>
        <family val="0"/>
      </rPr>
      <t>стр.14</t>
    </r>
  </si>
  <si>
    <r>
      <t xml:space="preserve">     3. На листе </t>
    </r>
    <r>
      <rPr>
        <b/>
        <sz val="12"/>
        <rFont val="Times New Roman"/>
        <family val="1"/>
      </rPr>
      <t>«020120»</t>
    </r>
    <r>
      <rPr>
        <sz val="12"/>
        <rFont val="Times New Roman"/>
        <family val="1"/>
      </rPr>
      <t xml:space="preserve"> - электронная  форма № 12-ЛХ : раздел 1 - "Выполнение мероприятий по защите лесов", раздел 2 - "Погибло лесных насаждений".</t>
    </r>
  </si>
  <si>
    <t>2020.3</t>
  </si>
  <si>
    <t>Должностное лицо, ответственное за предоставление первичных статистических данных</t>
  </si>
  <si>
    <t>если гр.3≠0, то гр.4≠0 или если гр.4≠0, то гр.3≠0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</si>
</sst>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0.0"/>
    <numFmt numFmtId="170" formatCode="#,##0.0"/>
    <numFmt numFmtId="171" formatCode="#,##0.0_ ;[Red]\-#,##0.0\ "/>
    <numFmt numFmtId="172" formatCode="_(* #,##0_);_(* \(#,##0\);_(* &quot;-&quot;_);_(@_)"/>
    <numFmt numFmtId="173" formatCode="_(* #,##0.00_);_(* \(#,##0.00\);_(* &quot;-&quot;??_);_(@_)"/>
    <numFmt numFmtId="174" formatCode="#,##0.00_ ;[Red]\-#,##0.00\ "/>
  </numFmts>
  <fonts count="72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6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 Cyr"/>
      <family val="1"/>
    </font>
    <font>
      <b/>
      <sz val="14"/>
      <name val="Arial Cyr"/>
      <family val="0"/>
    </font>
    <font>
      <sz val="14"/>
      <name val="Arial Cyr"/>
      <family val="2"/>
    </font>
    <font>
      <b/>
      <sz val="10"/>
      <color indexed="12"/>
      <name val="Arial Cyr"/>
      <family val="2"/>
    </font>
    <font>
      <b/>
      <sz val="11"/>
      <color indexed="12"/>
      <name val="Arial Cyr"/>
      <family val="2"/>
    </font>
    <font>
      <b/>
      <sz val="11"/>
      <color indexed="10"/>
      <name val="Arial Cyr"/>
      <family val="2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10"/>
      <name val="Arial Cyr"/>
      <family val="0"/>
    </font>
    <font>
      <b/>
      <sz val="11"/>
      <name val="Arial Cyr"/>
      <family val="0"/>
    </font>
    <font>
      <sz val="12"/>
      <color indexed="10"/>
      <name val="Times New Roman"/>
      <family val="1"/>
    </font>
    <font>
      <sz val="8"/>
      <color indexed="10"/>
      <name val="Arial Cyr"/>
      <family val="2"/>
    </font>
    <font>
      <b/>
      <sz val="12"/>
      <color indexed="10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9"/>
      <color indexed="12"/>
      <name val="Arial Cyr"/>
      <family val="0"/>
    </font>
    <font>
      <i/>
      <sz val="14"/>
      <name val="Arial Cyr"/>
      <family val="0"/>
    </font>
    <font>
      <i/>
      <sz val="12"/>
      <name val="Times New Roman"/>
      <family val="1"/>
    </font>
    <font>
      <sz val="8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4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Cyr"/>
      <family val="0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Segoe U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9"/>
      <color rgb="FF0000FF"/>
      <name val="Arial"/>
      <family val="2"/>
    </font>
    <font>
      <sz val="10"/>
      <color rgb="FF0000FF"/>
      <name val="Arial Cyr"/>
      <family val="0"/>
    </font>
    <font>
      <sz val="9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9" fillId="0" borderId="0" xfId="56" applyNumberFormat="1" applyFont="1" applyAlignment="1">
      <alignment horizontal="center"/>
      <protection/>
    </xf>
    <xf numFmtId="49" fontId="0" fillId="0" borderId="0" xfId="56" applyNumberFormat="1">
      <alignment/>
      <protection/>
    </xf>
    <xf numFmtId="0" fontId="9" fillId="0" borderId="0" xfId="56" applyFont="1" applyAlignment="1">
      <alignment wrapText="1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>
      <alignment/>
      <protection/>
    </xf>
    <xf numFmtId="49" fontId="3" fillId="0" borderId="0" xfId="56" applyNumberFormat="1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49" fontId="1" fillId="0" borderId="0" xfId="56" applyNumberFormat="1" applyFont="1">
      <alignment/>
      <protection/>
    </xf>
    <xf numFmtId="0" fontId="29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20" borderId="0" xfId="57" applyFill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49" fontId="40" fillId="24" borderId="0" xfId="0" applyNumberFormat="1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 horizontal="right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40" fillId="24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3" fillId="24" borderId="0" xfId="0" applyFont="1" applyFill="1" applyAlignment="1" applyProtection="1">
      <alignment vertical="center" wrapText="1"/>
      <protection/>
    </xf>
    <xf numFmtId="0" fontId="17" fillId="24" borderId="0" xfId="0" applyFont="1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 horizontal="center" wrapText="1"/>
      <protection/>
    </xf>
    <xf numFmtId="0" fontId="2" fillId="24" borderId="0" xfId="0" applyFont="1" applyFill="1" applyAlignment="1" applyProtection="1">
      <alignment horizontal="center"/>
      <protection/>
    </xf>
    <xf numFmtId="49" fontId="10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5" borderId="11" xfId="0" applyNumberFormat="1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171" fontId="13" fillId="24" borderId="11" xfId="0" applyNumberFormat="1" applyFont="1" applyFill="1" applyBorder="1" applyAlignment="1" applyProtection="1">
      <alignment horizontal="center" vertical="center"/>
      <protection/>
    </xf>
    <xf numFmtId="168" fontId="0" fillId="24" borderId="11" xfId="0" applyNumberFormat="1" applyFont="1" applyFill="1" applyBorder="1" applyAlignment="1" applyProtection="1">
      <alignment horizontal="right"/>
      <protection locked="0"/>
    </xf>
    <xf numFmtId="168" fontId="0" fillId="26" borderId="11" xfId="0" applyNumberFormat="1" applyFont="1" applyFill="1" applyBorder="1" applyAlignment="1" applyProtection="1">
      <alignment horizontal="right" shrinkToFit="1"/>
      <protection/>
    </xf>
    <xf numFmtId="0" fontId="1" fillId="24" borderId="0" xfId="0" applyFont="1" applyFill="1" applyBorder="1" applyAlignment="1" applyProtection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37" fillId="24" borderId="11" xfId="0" applyNumberFormat="1" applyFont="1" applyFill="1" applyBorder="1" applyAlignment="1" applyProtection="1">
      <alignment horizontal="center" vertical="center" wrapText="1"/>
      <protection/>
    </xf>
    <xf numFmtId="0" fontId="29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shrinkToFi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/>
      <protection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Border="1" applyAlignment="1" applyProtection="1">
      <alignment horizontal="center" wrapText="1"/>
      <protection/>
    </xf>
    <xf numFmtId="0" fontId="13" fillId="24" borderId="0" xfId="0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 applyProtection="1">
      <alignment horizontal="left" vertical="center"/>
      <protection/>
    </xf>
    <xf numFmtId="0" fontId="11" fillId="24" borderId="0" xfId="0" applyFont="1" applyFill="1" applyBorder="1" applyAlignment="1" applyProtection="1">
      <alignment horizontal="center" vertical="top" wrapText="1"/>
      <protection/>
    </xf>
    <xf numFmtId="0" fontId="13" fillId="24" borderId="0" xfId="0" applyFont="1" applyFill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 horizontal="left" wrapText="1"/>
      <protection/>
    </xf>
    <xf numFmtId="0" fontId="13" fillId="24" borderId="0" xfId="0" applyFont="1" applyFill="1" applyBorder="1" applyAlignment="1" applyProtection="1">
      <alignment horizontal="right" wrapText="1"/>
      <protection/>
    </xf>
    <xf numFmtId="0" fontId="13" fillId="24" borderId="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Border="1" applyAlignment="1" applyProtection="1">
      <alignment horizontal="center" vertical="top" wrapText="1"/>
      <protection/>
    </xf>
    <xf numFmtId="0" fontId="13" fillId="24" borderId="0" xfId="0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 applyProtection="1">
      <alignment horizontal="right"/>
      <protection/>
    </xf>
    <xf numFmtId="49" fontId="41" fillId="24" borderId="0" xfId="0" applyNumberFormat="1" applyFont="1" applyFill="1" applyBorder="1" applyAlignment="1" applyProtection="1">
      <alignment horizontal="left"/>
      <protection/>
    </xf>
    <xf numFmtId="0" fontId="42" fillId="24" borderId="0" xfId="0" applyFont="1" applyFill="1" applyAlignment="1" applyProtection="1">
      <alignment horizontal="center"/>
      <protection/>
    </xf>
    <xf numFmtId="0" fontId="42" fillId="24" borderId="0" xfId="0" applyNumberFormat="1" applyFont="1" applyFill="1" applyAlignment="1" applyProtection="1">
      <alignment horizontal="center"/>
      <protection/>
    </xf>
    <xf numFmtId="49" fontId="42" fillId="24" borderId="0" xfId="0" applyNumberFormat="1" applyFont="1" applyFill="1" applyAlignment="1" applyProtection="1">
      <alignment horizontal="center"/>
      <protection/>
    </xf>
    <xf numFmtId="0" fontId="0" fillId="24" borderId="13" xfId="0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49" fontId="22" fillId="24" borderId="15" xfId="0" applyNumberFormat="1" applyFont="1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22" fillId="24" borderId="15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right" vertical="center"/>
      <protection/>
    </xf>
    <xf numFmtId="49" fontId="30" fillId="24" borderId="0" xfId="0" applyNumberFormat="1" applyFont="1" applyFill="1" applyBorder="1" applyAlignment="1" applyProtection="1">
      <alignment horizontal="right" vertical="center"/>
      <protection/>
    </xf>
    <xf numFmtId="0" fontId="21" fillId="24" borderId="15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/>
      <protection/>
    </xf>
    <xf numFmtId="0" fontId="0" fillId="24" borderId="16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23" fillId="24" borderId="17" xfId="0" applyFont="1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24" fillId="24" borderId="0" xfId="0" applyFont="1" applyFill="1" applyAlignment="1" applyProtection="1">
      <alignment horizontal="center"/>
      <protection/>
    </xf>
    <xf numFmtId="0" fontId="25" fillId="24" borderId="0" xfId="0" applyFont="1" applyFill="1" applyAlignment="1" applyProtection="1">
      <alignment horizontal="center" wrapText="1"/>
      <protection/>
    </xf>
    <xf numFmtId="0" fontId="0" fillId="24" borderId="0" xfId="0" applyFont="1" applyFill="1" applyAlignment="1" applyProtection="1">
      <alignment/>
      <protection/>
    </xf>
    <xf numFmtId="0" fontId="16" fillId="24" borderId="0" xfId="0" applyFont="1" applyFill="1" applyAlignment="1" applyProtection="1">
      <alignment horizontal="left"/>
      <protection/>
    </xf>
    <xf numFmtId="0" fontId="0" fillId="24" borderId="0" xfId="0" applyFont="1" applyFill="1" applyAlignment="1" applyProtection="1">
      <alignment horizontal="left"/>
      <protection/>
    </xf>
    <xf numFmtId="0" fontId="27" fillId="24" borderId="0" xfId="0" applyFont="1" applyFill="1" applyAlignment="1" applyProtection="1">
      <alignment horizontal="left" vertical="center" wrapText="1"/>
      <protection/>
    </xf>
    <xf numFmtId="0" fontId="10" fillId="25" borderId="11" xfId="0" applyFont="1" applyFill="1" applyBorder="1" applyAlignment="1" applyProtection="1">
      <alignment horizontal="center" vertical="center"/>
      <protection/>
    </xf>
    <xf numFmtId="0" fontId="10" fillId="25" borderId="11" xfId="0" applyFont="1" applyFill="1" applyBorder="1" applyAlignment="1" applyProtection="1">
      <alignment horizontal="center"/>
      <protection/>
    </xf>
    <xf numFmtId="0" fontId="10" fillId="24" borderId="11" xfId="0" applyFont="1" applyFill="1" applyBorder="1" applyAlignment="1" applyProtection="1">
      <alignment horizontal="center"/>
      <protection/>
    </xf>
    <xf numFmtId="0" fontId="10" fillId="24" borderId="19" xfId="0" applyFont="1" applyFill="1" applyBorder="1" applyAlignment="1" applyProtection="1">
      <alignment horizontal="center"/>
      <protection/>
    </xf>
    <xf numFmtId="0" fontId="15" fillId="24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center" vertical="top" wrapText="1"/>
      <protection/>
    </xf>
    <xf numFmtId="0" fontId="12" fillId="27" borderId="11" xfId="0" applyFont="1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vertical="top" wrapText="1"/>
      <protection/>
    </xf>
    <xf numFmtId="49" fontId="13" fillId="24" borderId="10" xfId="0" applyNumberFormat="1" applyFont="1" applyFill="1" applyBorder="1" applyAlignment="1" applyProtection="1">
      <alignment horizontal="center" wrapText="1"/>
      <protection locked="0"/>
    </xf>
    <xf numFmtId="0" fontId="1" fillId="24" borderId="0" xfId="0" applyFont="1" applyFill="1" applyAlignment="1" applyProtection="1">
      <alignment horizontal="center" vertical="top" wrapText="1"/>
      <protection/>
    </xf>
    <xf numFmtId="49" fontId="13" fillId="24" borderId="11" xfId="0" applyNumberFormat="1" applyFont="1" applyFill="1" applyBorder="1" applyAlignment="1" applyProtection="1">
      <alignment horizontal="center" vertical="center" wrapText="1"/>
      <protection/>
    </xf>
    <xf numFmtId="0" fontId="13" fillId="24" borderId="11" xfId="0" applyFont="1" applyFill="1" applyBorder="1" applyAlignment="1" applyProtection="1">
      <alignment horizontal="center" vertical="center"/>
      <protection/>
    </xf>
    <xf numFmtId="0" fontId="13" fillId="24" borderId="11" xfId="0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0" fontId="12" fillId="24" borderId="10" xfId="0" applyNumberFormat="1" applyFont="1" applyFill="1" applyBorder="1" applyAlignment="1" applyProtection="1">
      <alignment horizontal="right" wrapText="1"/>
      <protection/>
    </xf>
    <xf numFmtId="168" fontId="29" fillId="26" borderId="11" xfId="0" applyNumberFormat="1" applyFont="1" applyFill="1" applyBorder="1" applyAlignment="1" applyProtection="1">
      <alignment horizontal="center" wrapText="1"/>
      <protection/>
    </xf>
    <xf numFmtId="171" fontId="29" fillId="26" borderId="11" xfId="0" applyNumberFormat="1" applyFont="1" applyFill="1" applyBorder="1" applyAlignment="1" applyProtection="1">
      <alignment horizontal="center" wrapText="1"/>
      <protection/>
    </xf>
    <xf numFmtId="0" fontId="69" fillId="24" borderId="11" xfId="0" applyFont="1" applyFill="1" applyBorder="1" applyAlignment="1" applyProtection="1">
      <alignment horizontal="center" vertical="center"/>
      <protection/>
    </xf>
    <xf numFmtId="0" fontId="70" fillId="24" borderId="11" xfId="0" applyFont="1" applyFill="1" applyBorder="1" applyAlignment="1" applyProtection="1">
      <alignment horizontal="center" vertical="center"/>
      <protection/>
    </xf>
    <xf numFmtId="170" fontId="71" fillId="26" borderId="11" xfId="0" applyNumberFormat="1" applyFont="1" applyFill="1" applyBorder="1" applyAlignment="1" applyProtection="1">
      <alignment horizontal="center" wrapText="1"/>
      <protection/>
    </xf>
    <xf numFmtId="171" fontId="13" fillId="24" borderId="11" xfId="0" applyNumberFormat="1" applyFont="1" applyFill="1" applyBorder="1" applyAlignment="1" applyProtection="1">
      <alignment horizontal="right"/>
      <protection locked="0"/>
    </xf>
    <xf numFmtId="3" fontId="71" fillId="26" borderId="11" xfId="0" applyNumberFormat="1" applyFont="1" applyFill="1" applyBorder="1" applyAlignment="1" applyProtection="1">
      <alignment horizontal="center" wrapText="1"/>
      <protection/>
    </xf>
    <xf numFmtId="174" fontId="13" fillId="24" borderId="11" xfId="0" applyNumberFormat="1" applyFont="1" applyFill="1" applyBorder="1" applyAlignment="1" applyProtection="1">
      <alignment horizontal="center" vertical="center"/>
      <protection/>
    </xf>
    <xf numFmtId="174" fontId="0" fillId="26" borderId="11" xfId="0" applyNumberFormat="1" applyFont="1" applyFill="1" applyBorder="1" applyAlignment="1" applyProtection="1">
      <alignment horizontal="right" shrinkToFit="1"/>
      <protection/>
    </xf>
    <xf numFmtId="171" fontId="0" fillId="24" borderId="11" xfId="0" applyNumberFormat="1" applyFont="1" applyFill="1" applyBorder="1" applyAlignment="1" applyProtection="1">
      <alignment horizontal="right"/>
      <protection locked="0"/>
    </xf>
    <xf numFmtId="171" fontId="9" fillId="26" borderId="11" xfId="0" applyNumberFormat="1" applyFont="1" applyFill="1" applyBorder="1" applyAlignment="1" applyProtection="1">
      <alignment horizontal="right" shrinkToFit="1"/>
      <protection/>
    </xf>
    <xf numFmtId="0" fontId="36" fillId="24" borderId="20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horizontal="center" vertical="center" wrapText="1"/>
      <protection/>
    </xf>
    <xf numFmtId="0" fontId="36" fillId="24" borderId="22" xfId="0" applyFont="1" applyFill="1" applyBorder="1" applyAlignment="1" applyProtection="1">
      <alignment horizontal="center" vertical="center" wrapText="1"/>
      <protection/>
    </xf>
    <xf numFmtId="0" fontId="34" fillId="24" borderId="0" xfId="0" applyFont="1" applyFill="1" applyAlignment="1" applyProtection="1">
      <alignment horizontal="center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26" fillId="24" borderId="22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1" fillId="24" borderId="23" xfId="0" applyFont="1" applyFill="1" applyBorder="1" applyAlignment="1" applyProtection="1">
      <alignment horizontal="center"/>
      <protection/>
    </xf>
    <xf numFmtId="0" fontId="18" fillId="28" borderId="24" xfId="0" applyFont="1" applyFill="1" applyBorder="1" applyAlignment="1" applyProtection="1">
      <alignment horizontal="center" vertical="center" wrapText="1"/>
      <protection/>
    </xf>
    <xf numFmtId="0" fontId="18" fillId="28" borderId="25" xfId="0" applyFont="1" applyFill="1" applyBorder="1" applyAlignment="1" applyProtection="1">
      <alignment horizontal="center" vertical="center" wrapText="1"/>
      <protection/>
    </xf>
    <xf numFmtId="0" fontId="18" fillId="28" borderId="26" xfId="0" applyFont="1" applyFill="1" applyBorder="1" applyAlignment="1" applyProtection="1">
      <alignment horizontal="center" vertical="center" wrapText="1"/>
      <protection/>
    </xf>
    <xf numFmtId="0" fontId="21" fillId="24" borderId="20" xfId="0" applyFont="1" applyFill="1" applyBorder="1" applyAlignment="1" applyProtection="1">
      <alignment horizontal="center" vertical="center" wrapText="1"/>
      <protection/>
    </xf>
    <xf numFmtId="0" fontId="22" fillId="24" borderId="21" xfId="0" applyFont="1" applyFill="1" applyBorder="1" applyAlignment="1" applyProtection="1">
      <alignment wrapText="1"/>
      <protection/>
    </xf>
    <xf numFmtId="0" fontId="22" fillId="24" borderId="22" xfId="0" applyFont="1" applyFill="1" applyBorder="1" applyAlignment="1" applyProtection="1">
      <alignment wrapText="1"/>
      <protection/>
    </xf>
    <xf numFmtId="0" fontId="20" fillId="24" borderId="27" xfId="0" applyFont="1" applyFill="1" applyBorder="1" applyAlignment="1" applyProtection="1">
      <alignment horizontal="center" wrapText="1"/>
      <protection/>
    </xf>
    <xf numFmtId="0" fontId="20" fillId="24" borderId="23" xfId="0" applyFont="1" applyFill="1" applyBorder="1" applyAlignment="1" applyProtection="1">
      <alignment horizontal="center" wrapText="1"/>
      <protection/>
    </xf>
    <xf numFmtId="0" fontId="0" fillId="24" borderId="28" xfId="0" applyFill="1" applyBorder="1" applyAlignment="1" applyProtection="1">
      <alignment horizontal="center" wrapText="1"/>
      <protection/>
    </xf>
    <xf numFmtId="0" fontId="19" fillId="24" borderId="16" xfId="0" applyFont="1" applyFill="1" applyBorder="1" applyAlignment="1" applyProtection="1">
      <alignment horizontal="center" vertical="center" wrapText="1"/>
      <protection/>
    </xf>
    <xf numFmtId="0" fontId="0" fillId="24" borderId="17" xfId="0" applyFill="1" applyBorder="1" applyAlignment="1" applyProtection="1">
      <alignment horizontal="center" vertical="center" wrapText="1"/>
      <protection/>
    </xf>
    <xf numFmtId="0" fontId="0" fillId="24" borderId="18" xfId="0" applyFill="1" applyBorder="1" applyAlignment="1" applyProtection="1">
      <alignment horizontal="center" vertical="center" wrapText="1"/>
      <protection/>
    </xf>
    <xf numFmtId="0" fontId="21" fillId="24" borderId="20" xfId="0" applyFont="1" applyFill="1" applyBorder="1" applyAlignment="1" applyProtection="1">
      <alignment horizontal="center" vertical="center" wrapText="1"/>
      <protection locked="0"/>
    </xf>
    <xf numFmtId="0" fontId="21" fillId="24" borderId="21" xfId="0" applyFont="1" applyFill="1" applyBorder="1" applyAlignment="1" applyProtection="1">
      <alignment horizontal="center" vertical="center" wrapText="1"/>
      <protection locked="0"/>
    </xf>
    <xf numFmtId="0" fontId="21" fillId="24" borderId="22" xfId="0" applyFont="1" applyFill="1" applyBorder="1" applyAlignment="1" applyProtection="1">
      <alignment horizontal="center" vertical="center" wrapText="1"/>
      <protection locked="0"/>
    </xf>
    <xf numFmtId="0" fontId="20" fillId="24" borderId="13" xfId="0" applyFont="1" applyFill="1" applyBorder="1" applyAlignment="1" applyProtection="1">
      <alignment horizontal="center" wrapText="1"/>
      <protection/>
    </xf>
    <xf numFmtId="0" fontId="20" fillId="24" borderId="0" xfId="0" applyFont="1" applyFill="1" applyBorder="1" applyAlignment="1" applyProtection="1">
      <alignment horizontal="center" wrapText="1"/>
      <protection/>
    </xf>
    <xf numFmtId="0" fontId="0" fillId="24" borderId="14" xfId="0" applyFill="1" applyBorder="1" applyAlignment="1" applyProtection="1">
      <alignment horizontal="center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35" fillId="24" borderId="20" xfId="0" applyFont="1" applyFill="1" applyBorder="1" applyAlignment="1" applyProtection="1">
      <alignment horizontal="center" wrapText="1"/>
      <protection/>
    </xf>
    <xf numFmtId="0" fontId="35" fillId="24" borderId="21" xfId="0" applyFont="1" applyFill="1" applyBorder="1" applyAlignment="1" applyProtection="1">
      <alignment horizontal="center" wrapText="1"/>
      <protection/>
    </xf>
    <xf numFmtId="0" fontId="35" fillId="24" borderId="22" xfId="0" applyFont="1" applyFill="1" applyBorder="1" applyAlignment="1" applyProtection="1">
      <alignment horizontal="center" wrapText="1"/>
      <protection/>
    </xf>
    <xf numFmtId="0" fontId="27" fillId="24" borderId="0" xfId="0" applyFont="1" applyFill="1" applyAlignment="1" applyProtection="1">
      <alignment horizontal="left" wrapText="1"/>
      <protection/>
    </xf>
    <xf numFmtId="0" fontId="27" fillId="24" borderId="0" xfId="0" applyFont="1" applyFill="1" applyAlignment="1" applyProtection="1">
      <alignment horizontal="left" vertical="center" wrapText="1"/>
      <protection/>
    </xf>
    <xf numFmtId="0" fontId="27" fillId="24" borderId="0" xfId="0" applyFont="1" applyFill="1" applyAlignment="1" applyProtection="1">
      <alignment vertical="center" wrapText="1"/>
      <protection/>
    </xf>
    <xf numFmtId="0" fontId="27" fillId="24" borderId="0" xfId="0" applyFont="1" applyFill="1" applyBorder="1" applyAlignment="1" applyProtection="1">
      <alignment horizontal="left" wrapText="1"/>
      <protection/>
    </xf>
    <xf numFmtId="0" fontId="27" fillId="24" borderId="0" xfId="0" applyFont="1" applyFill="1" applyAlignment="1" applyProtection="1">
      <alignment horizontal="left" vertical="center" wrapText="1"/>
      <protection/>
    </xf>
    <xf numFmtId="0" fontId="28" fillId="24" borderId="0" xfId="42" applyFont="1" applyFill="1" applyAlignment="1" applyProtection="1">
      <alignment horizontal="center"/>
      <protection/>
    </xf>
    <xf numFmtId="0" fontId="27" fillId="24" borderId="0" xfId="0" applyFont="1" applyFill="1" applyAlignment="1" applyProtection="1">
      <alignment horizontal="center"/>
      <protection/>
    </xf>
    <xf numFmtId="0" fontId="27" fillId="24" borderId="0" xfId="0" applyFont="1" applyFill="1" applyAlignment="1" applyProtection="1">
      <alignment/>
      <protection/>
    </xf>
    <xf numFmtId="0" fontId="28" fillId="24" borderId="0" xfId="42" applyFont="1" applyFill="1" applyBorder="1" applyAlignment="1" applyProtection="1">
      <alignment horizontal="center" vertical="center" wrapText="1"/>
      <protection/>
    </xf>
    <xf numFmtId="0" fontId="8" fillId="24" borderId="12" xfId="0" applyFont="1" applyFill="1" applyBorder="1" applyAlignment="1" applyProtection="1">
      <alignment horizontal="center" vertical="top" wrapText="1"/>
      <protection/>
    </xf>
    <xf numFmtId="49" fontId="13" fillId="24" borderId="10" xfId="0" applyNumberFormat="1" applyFont="1" applyFill="1" applyBorder="1" applyAlignment="1" applyProtection="1">
      <alignment horizontal="center" wrapText="1"/>
      <protection locked="0"/>
    </xf>
    <xf numFmtId="0" fontId="61" fillId="24" borderId="10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Alignment="1" applyProtection="1">
      <alignment horizontal="center" vertical="top" wrapText="1"/>
      <protection/>
    </xf>
    <xf numFmtId="0" fontId="13" fillId="24" borderId="0" xfId="0" applyFont="1" applyFill="1" applyBorder="1" applyAlignment="1" applyProtection="1">
      <alignment horizontal="right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Border="1" applyAlignment="1" applyProtection="1">
      <alignment horizontal="center" wrapText="1"/>
      <protection/>
    </xf>
    <xf numFmtId="0" fontId="20" fillId="24" borderId="10" xfId="0" applyFont="1" applyFill="1" applyBorder="1" applyAlignment="1" applyProtection="1">
      <alignment horizontal="center" wrapText="1"/>
      <protection/>
    </xf>
    <xf numFmtId="0" fontId="1" fillId="24" borderId="0" xfId="0" applyFont="1" applyFill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49" fontId="13" fillId="24" borderId="11" xfId="0" applyNumberFormat="1" applyFont="1" applyFill="1" applyBorder="1" applyAlignment="1" applyProtection="1">
      <alignment horizontal="center" vertical="center" wrapText="1"/>
      <protection/>
    </xf>
    <xf numFmtId="0" fontId="13" fillId="24" borderId="11" xfId="0" applyFont="1" applyFill="1" applyBorder="1" applyAlignment="1" applyProtection="1">
      <alignment horizontal="center" vertical="center"/>
      <protection/>
    </xf>
    <xf numFmtId="0" fontId="13" fillId="24" borderId="11" xfId="0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 applyProtection="1">
      <alignment horizontal="left" vertical="center" wrapText="1"/>
      <protection/>
    </xf>
    <xf numFmtId="0" fontId="12" fillId="27" borderId="11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left" vertical="center" wrapText="1" indent="5"/>
      <protection/>
    </xf>
    <xf numFmtId="49" fontId="13" fillId="24" borderId="19" xfId="0" applyNumberFormat="1" applyFont="1" applyFill="1" applyBorder="1" applyAlignment="1" applyProtection="1">
      <alignment horizontal="center" vertical="center" wrapText="1"/>
      <protection/>
    </xf>
    <xf numFmtId="49" fontId="13" fillId="24" borderId="29" xfId="0" applyNumberFormat="1" applyFont="1" applyFill="1" applyBorder="1" applyAlignment="1" applyProtection="1">
      <alignment horizontal="center" vertical="center" wrapText="1"/>
      <protection/>
    </xf>
    <xf numFmtId="49" fontId="13" fillId="24" borderId="3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 applyProtection="1">
      <alignment horizontal="left" vertical="center" wrapText="1" indent="1"/>
      <protection/>
    </xf>
    <xf numFmtId="0" fontId="0" fillId="24" borderId="11" xfId="0" applyFill="1" applyBorder="1" applyAlignment="1" applyProtection="1">
      <alignment horizontal="left" vertical="center" wrapText="1" indent="3"/>
      <protection/>
    </xf>
    <xf numFmtId="0" fontId="12" fillId="27" borderId="31" xfId="0" applyFont="1" applyFill="1" applyBorder="1" applyAlignment="1" applyProtection="1">
      <alignment horizontal="center" vertical="center"/>
      <protection/>
    </xf>
    <xf numFmtId="0" fontId="12" fillId="27" borderId="32" xfId="0" applyFont="1" applyFill="1" applyBorder="1" applyAlignment="1" applyProtection="1">
      <alignment horizontal="center" vertical="center"/>
      <protection/>
    </xf>
    <xf numFmtId="0" fontId="12" fillId="27" borderId="33" xfId="0" applyFont="1" applyFill="1" applyBorder="1" applyAlignment="1" applyProtection="1">
      <alignment horizontal="center" vertical="center"/>
      <protection/>
    </xf>
    <xf numFmtId="0" fontId="12" fillId="27" borderId="34" xfId="0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 applyProtection="1">
      <alignment horizontal="right" vertical="center" wrapText="1"/>
      <protection/>
    </xf>
    <xf numFmtId="0" fontId="37" fillId="24" borderId="35" xfId="0" applyNumberFormat="1" applyFont="1" applyFill="1" applyBorder="1" applyAlignment="1" applyProtection="1">
      <alignment horizontal="center" vertical="center" wrapText="1"/>
      <protection/>
    </xf>
    <xf numFmtId="0" fontId="37" fillId="24" borderId="36" xfId="0" applyNumberFormat="1" applyFont="1" applyFill="1" applyBorder="1" applyAlignment="1" applyProtection="1">
      <alignment horizontal="center" vertical="center" wrapText="1"/>
      <protection/>
    </xf>
    <xf numFmtId="0" fontId="10" fillId="25" borderId="31" xfId="0" applyFont="1" applyFill="1" applyBorder="1" applyAlignment="1" applyProtection="1">
      <alignment horizontal="center" vertical="center"/>
      <protection/>
    </xf>
    <xf numFmtId="0" fontId="10" fillId="25" borderId="33" xfId="0" applyFont="1" applyFill="1" applyBorder="1" applyAlignment="1" applyProtection="1">
      <alignment horizontal="center" vertical="center"/>
      <protection/>
    </xf>
    <xf numFmtId="170" fontId="71" fillId="26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35" xfId="0" applyFont="1" applyFill="1" applyBorder="1" applyAlignment="1" applyProtection="1">
      <alignment horizontal="center"/>
      <protection/>
    </xf>
    <xf numFmtId="0" fontId="1" fillId="24" borderId="36" xfId="0" applyFont="1" applyFill="1" applyBorder="1" applyAlignment="1" applyProtection="1">
      <alignment horizontal="center"/>
      <protection/>
    </xf>
    <xf numFmtId="0" fontId="0" fillId="20" borderId="0" xfId="57" applyFill="1" applyAlignment="1">
      <alignment horizontal="center" vertical="center" wrapText="1"/>
      <protection/>
    </xf>
    <xf numFmtId="0" fontId="3" fillId="0" borderId="0" xfId="56" applyFont="1" applyAlignment="1">
      <alignment horizontal="center" wrapText="1"/>
      <protection/>
    </xf>
    <xf numFmtId="0" fontId="0" fillId="29" borderId="0" xfId="0" applyFill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GS" xfId="56"/>
    <cellStyle name="Обычный_7-travm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sl100" xfId="65"/>
    <cellStyle name="Тысячи_sl100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57150</xdr:colOff>
      <xdr:row>8</xdr:row>
      <xdr:rowOff>533400</xdr:rowOff>
    </xdr:from>
    <xdr:to>
      <xdr:col>11</xdr:col>
      <xdr:colOff>266700</xdr:colOff>
      <xdr:row>8</xdr:row>
      <xdr:rowOff>952500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914650"/>
          <a:ext cx="16002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8</xdr:col>
      <xdr:colOff>1038225</xdr:colOff>
      <xdr:row>1</xdr:row>
      <xdr:rowOff>247650</xdr:rowOff>
    </xdr:to>
    <xdr:sp>
      <xdr:nvSpPr>
        <xdr:cNvPr id="1" name="Rectangle 1" descr="5%"/>
        <xdr:cNvSpPr>
          <a:spLocks/>
        </xdr:cNvSpPr>
      </xdr:nvSpPr>
      <xdr:spPr>
        <a:xfrm>
          <a:off x="142875" y="180975"/>
          <a:ext cx="10487025" cy="21907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ФЕДЕРАЛЬНОЕ СТАТИСТИЧЕСКОЕ НАБЛЮДЕНИЕ</a:t>
          </a:r>
        </a:p>
      </xdr:txBody>
    </xdr:sp>
    <xdr:clientData/>
  </xdr:twoCellAnchor>
  <xdr:twoCellAnchor>
    <xdr:from>
      <xdr:col>0</xdr:col>
      <xdr:colOff>142875</xdr:colOff>
      <xdr:row>1</xdr:row>
      <xdr:rowOff>276225</xdr:rowOff>
    </xdr:from>
    <xdr:to>
      <xdr:col>5</xdr:col>
      <xdr:colOff>619125</xdr:colOff>
      <xdr:row>1</xdr:row>
      <xdr:rowOff>514350</xdr:rowOff>
    </xdr:to>
    <xdr:sp>
      <xdr:nvSpPr>
        <xdr:cNvPr id="2" name="Rectangle 3" descr="5%"/>
        <xdr:cNvSpPr>
          <a:spLocks/>
        </xdr:cNvSpPr>
      </xdr:nvSpPr>
      <xdr:spPr>
        <a:xfrm rot="10800000" flipV="1">
          <a:off x="142875" y="428625"/>
          <a:ext cx="6372225" cy="2381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Предоставляют</a:t>
          </a:r>
        </a:p>
      </xdr:txBody>
    </xdr:sp>
    <xdr:clientData/>
  </xdr:twoCellAnchor>
  <xdr:twoCellAnchor>
    <xdr:from>
      <xdr:col>0</xdr:col>
      <xdr:colOff>142875</xdr:colOff>
      <xdr:row>1</xdr:row>
      <xdr:rowOff>542925</xdr:rowOff>
    </xdr:from>
    <xdr:to>
      <xdr:col>5</xdr:col>
      <xdr:colOff>619125</xdr:colOff>
      <xdr:row>1</xdr:row>
      <xdr:rowOff>1504950</xdr:rowOff>
    </xdr:to>
    <xdr:sp>
      <xdr:nvSpPr>
        <xdr:cNvPr id="3" name="Rectangle 4" descr="5%"/>
        <xdr:cNvSpPr>
          <a:spLocks/>
        </xdr:cNvSpPr>
      </xdr:nvSpPr>
      <xdr:spPr>
        <a:xfrm rot="10800000" flipV="1">
          <a:off x="142875" y="695325"/>
          <a:ext cx="6372225" cy="9620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юридические лица, физические лица, занимающиеся  предпринимательской деятельностью без образования юридического лица (индивидуальные предприниматели), осуществляющие мероприятия по защите лесов от вредных организмов на землях лесного фонда и землях иных категорий: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территориальному органу Росстата в субъекте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установленному им адресу</a:t>
          </a:r>
        </a:p>
      </xdr:txBody>
    </xdr:sp>
    <xdr:clientData/>
  </xdr:twoCellAnchor>
  <xdr:twoCellAnchor>
    <xdr:from>
      <xdr:col>5</xdr:col>
      <xdr:colOff>638175</xdr:colOff>
      <xdr:row>1</xdr:row>
      <xdr:rowOff>276225</xdr:rowOff>
    </xdr:from>
    <xdr:to>
      <xdr:col>7</xdr:col>
      <xdr:colOff>352425</xdr:colOff>
      <xdr:row>1</xdr:row>
      <xdr:rowOff>504825</xdr:rowOff>
    </xdr:to>
    <xdr:sp>
      <xdr:nvSpPr>
        <xdr:cNvPr id="4" name="Rectangle 5" descr="5%"/>
        <xdr:cNvSpPr>
          <a:spLocks/>
        </xdr:cNvSpPr>
      </xdr:nvSpPr>
      <xdr:spPr>
        <a:xfrm rot="10800000" flipV="1">
          <a:off x="6534150" y="428625"/>
          <a:ext cx="2133600" cy="22860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Сроки предоставления</a:t>
          </a:r>
        </a:p>
      </xdr:txBody>
    </xdr:sp>
    <xdr:clientData/>
  </xdr:twoCellAnchor>
  <xdr:twoCellAnchor>
    <xdr:from>
      <xdr:col>5</xdr:col>
      <xdr:colOff>647700</xdr:colOff>
      <xdr:row>1</xdr:row>
      <xdr:rowOff>542925</xdr:rowOff>
    </xdr:from>
    <xdr:to>
      <xdr:col>7</xdr:col>
      <xdr:colOff>333375</xdr:colOff>
      <xdr:row>1</xdr:row>
      <xdr:rowOff>1504950</xdr:rowOff>
    </xdr:to>
    <xdr:sp>
      <xdr:nvSpPr>
        <xdr:cNvPr id="5" name="Rectangle 6" descr="5%"/>
        <xdr:cNvSpPr>
          <a:spLocks/>
        </xdr:cNvSpPr>
      </xdr:nvSpPr>
      <xdr:spPr>
        <a:xfrm rot="10800000" flipV="1">
          <a:off x="6543675" y="695325"/>
          <a:ext cx="2105025" cy="9620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 01 по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22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января</a:t>
          </a:r>
        </a:p>
      </xdr:txBody>
    </xdr:sp>
    <xdr:clientData/>
  </xdr:twoCellAnchor>
  <xdr:twoCellAnchor>
    <xdr:from>
      <xdr:col>7</xdr:col>
      <xdr:colOff>371475</xdr:colOff>
      <xdr:row>1</xdr:row>
      <xdr:rowOff>542925</xdr:rowOff>
    </xdr:from>
    <xdr:to>
      <xdr:col>8</xdr:col>
      <xdr:colOff>1047750</xdr:colOff>
      <xdr:row>1</xdr:row>
      <xdr:rowOff>1209675</xdr:rowOff>
    </xdr:to>
    <xdr:sp>
      <xdr:nvSpPr>
        <xdr:cNvPr id="6" name="Rectangle 7" descr="5%"/>
        <xdr:cNvSpPr>
          <a:spLocks/>
        </xdr:cNvSpPr>
      </xdr:nvSpPr>
      <xdr:spPr>
        <a:xfrm rot="10800000" flipV="1">
          <a:off x="8686800" y="695325"/>
          <a:ext cx="1952625" cy="6572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Утверждена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приказом Росстата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31.07.2023 №369</a:t>
          </a:r>
        </a:p>
      </xdr:txBody>
    </xdr:sp>
    <xdr:clientData/>
  </xdr:twoCellAnchor>
  <xdr:twoCellAnchor>
    <xdr:from>
      <xdr:col>7</xdr:col>
      <xdr:colOff>371475</xdr:colOff>
      <xdr:row>1</xdr:row>
      <xdr:rowOff>276225</xdr:rowOff>
    </xdr:from>
    <xdr:to>
      <xdr:col>8</xdr:col>
      <xdr:colOff>1038225</xdr:colOff>
      <xdr:row>1</xdr:row>
      <xdr:rowOff>504825</xdr:rowOff>
    </xdr:to>
    <xdr:sp>
      <xdr:nvSpPr>
        <xdr:cNvPr id="7" name="Rectangle 8" descr="5%"/>
        <xdr:cNvSpPr>
          <a:spLocks/>
        </xdr:cNvSpPr>
      </xdr:nvSpPr>
      <xdr:spPr>
        <a:xfrm rot="10800000" flipV="1">
          <a:off x="8686800" y="428625"/>
          <a:ext cx="1943100" cy="22860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Форма № 12-ЛХ</a:t>
          </a:r>
        </a:p>
      </xdr:txBody>
    </xdr:sp>
    <xdr:clientData/>
  </xdr:twoCellAnchor>
  <xdr:twoCellAnchor>
    <xdr:from>
      <xdr:col>7</xdr:col>
      <xdr:colOff>371475</xdr:colOff>
      <xdr:row>1</xdr:row>
      <xdr:rowOff>1238250</xdr:rowOff>
    </xdr:from>
    <xdr:to>
      <xdr:col>8</xdr:col>
      <xdr:colOff>1047750</xdr:colOff>
      <xdr:row>1</xdr:row>
      <xdr:rowOff>1504950</xdr:rowOff>
    </xdr:to>
    <xdr:sp>
      <xdr:nvSpPr>
        <xdr:cNvPr id="8" name="Rectangle 9" descr="5%"/>
        <xdr:cNvSpPr>
          <a:spLocks/>
        </xdr:cNvSpPr>
      </xdr:nvSpPr>
      <xdr:spPr>
        <a:xfrm rot="10800000" flipV="1">
          <a:off x="8686800" y="1390650"/>
          <a:ext cx="1952625" cy="26670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годовая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eshina.ea\Downloads\new\OIP\17-O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&#1086;&#1074;&#1072;&#1088;&#110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ОИП"/>
      <sheetName val="Сообщения"/>
      <sheetName val="Настройка"/>
      <sheetName val="Методики"/>
      <sheetName val="Методики DOS"/>
      <sheetName val="Параметры"/>
      <sheetName val="Словарь"/>
    </sheetNames>
    <sheetDataSet>
      <sheetData sheetId="6">
        <row r="2">
          <cell r="A2" t="str">
            <v>Агинский Бурятский АО. Департамент ЛХ</v>
          </cell>
          <cell r="B2" t="str">
            <v>099</v>
          </cell>
          <cell r="C2" t="str">
            <v>06</v>
          </cell>
          <cell r="D2" t="str">
            <v>06</v>
          </cell>
          <cell r="E2">
            <v>72</v>
          </cell>
          <cell r="F2" t="str">
            <v>81</v>
          </cell>
          <cell r="G2" t="str">
            <v>АГИНСКИЙ БУРЯТСКИЙ АВТ.ОКРУГ</v>
          </cell>
          <cell r="H2" t="str">
            <v>Департамент лесного хозяйства Агинского Бурятского АО</v>
          </cell>
        </row>
        <row r="3">
          <cell r="A3" t="str">
            <v>Алтайский край. УЛ</v>
          </cell>
          <cell r="B3" t="str">
            <v>055</v>
          </cell>
          <cell r="C3" t="str">
            <v>06</v>
          </cell>
          <cell r="D3" t="str">
            <v>06</v>
          </cell>
          <cell r="E3">
            <v>64</v>
          </cell>
          <cell r="F3" t="str">
            <v>17</v>
          </cell>
          <cell r="G3" t="str">
            <v>АЛТАЙСКИЙ КРАЙ</v>
          </cell>
          <cell r="H3" t="str">
            <v>Управление лесами Алтайского края</v>
          </cell>
        </row>
        <row r="4">
          <cell r="A4" t="str">
            <v>Амурская обл. Министерство ИОПРиЛХ</v>
          </cell>
          <cell r="B4" t="str">
            <v>068</v>
          </cell>
          <cell r="C4" t="str">
            <v>07</v>
          </cell>
          <cell r="D4" t="str">
            <v>07</v>
          </cell>
          <cell r="E4">
            <v>77</v>
          </cell>
          <cell r="F4" t="str">
            <v>23</v>
          </cell>
          <cell r="G4" t="str">
            <v>АМУРСКАЯ ОБЛАСТЬ</v>
          </cell>
          <cell r="H4" t="str">
            <v>Министерство имущественных отношений, природных ресурсов и лесного хозяйства Амурской области</v>
          </cell>
        </row>
        <row r="5">
          <cell r="A5" t="str">
            <v>Архангельская обл. Департамент ЛК</v>
          </cell>
          <cell r="B5" t="str">
            <v>001</v>
          </cell>
          <cell r="C5" t="str">
            <v>01</v>
          </cell>
          <cell r="D5" t="str">
            <v>02</v>
          </cell>
          <cell r="E5">
            <v>19</v>
          </cell>
          <cell r="F5" t="str">
            <v>24</v>
          </cell>
          <cell r="G5" t="str">
            <v>АРХАНГЕЛЬСКАЯ ОБЛАСТЬ</v>
          </cell>
          <cell r="H5" t="str">
            <v>Департамент лесного комплекса Архангельской области </v>
          </cell>
        </row>
        <row r="6">
          <cell r="A6" t="str">
            <v>Астраханская обл. Служба ПиООС</v>
          </cell>
          <cell r="B6" t="str">
            <v>032</v>
          </cell>
          <cell r="C6" t="str">
            <v>04</v>
          </cell>
          <cell r="D6" t="str">
            <v>03</v>
          </cell>
          <cell r="E6">
            <v>37</v>
          </cell>
          <cell r="F6" t="str">
            <v>25</v>
          </cell>
          <cell r="G6" t="str">
            <v>АСТРАХАНСКАЯ ОБЛАСТЬ</v>
          </cell>
          <cell r="H6" t="str">
            <v>Служба природопользования и охраны окружающей среды Астраханской области</v>
          </cell>
        </row>
        <row r="7">
          <cell r="A7" t="str">
            <v>Белгородская обл. УЛ</v>
          </cell>
          <cell r="B7" t="str">
            <v>027</v>
          </cell>
          <cell r="C7" t="str">
            <v>02</v>
          </cell>
          <cell r="D7" t="str">
            <v>01</v>
          </cell>
          <cell r="E7">
            <v>1</v>
          </cell>
          <cell r="F7" t="str">
            <v>26</v>
          </cell>
          <cell r="G7" t="str">
            <v>БЕЛГОРОДСКАЯ ОБЛАСТЬ</v>
          </cell>
          <cell r="H7" t="str">
            <v>Управление лесами Белгородской области</v>
          </cell>
        </row>
        <row r="8">
          <cell r="A8" t="str">
            <v>Брянская обл. УЛ</v>
          </cell>
          <cell r="B8" t="str">
            <v>009</v>
          </cell>
          <cell r="C8" t="str">
            <v>02</v>
          </cell>
          <cell r="D8" t="str">
            <v>01</v>
          </cell>
          <cell r="E8">
            <v>2</v>
          </cell>
          <cell r="F8" t="str">
            <v>27</v>
          </cell>
          <cell r="G8" t="str">
            <v>БРЯНСКАЯ ОБЛАСТЬ</v>
          </cell>
          <cell r="H8" t="str">
            <v>Управление лесами Брянской области</v>
          </cell>
        </row>
        <row r="9">
          <cell r="A9" t="str">
            <v>Владимирская обл. Департамент ЛХ</v>
          </cell>
          <cell r="B9" t="str">
            <v>010</v>
          </cell>
          <cell r="C9" t="str">
            <v>02</v>
          </cell>
          <cell r="D9" t="str">
            <v>01</v>
          </cell>
          <cell r="E9">
            <v>3</v>
          </cell>
          <cell r="F9" t="str">
            <v>28</v>
          </cell>
          <cell r="G9" t="str">
            <v>ВЛАДИМИРСКАЯ ОБЛАСТЬ</v>
          </cell>
          <cell r="H9" t="str">
            <v>Департамент лесного хозяйства Администрации Владимирской области</v>
          </cell>
        </row>
        <row r="10">
          <cell r="A10" t="str">
            <v>Волгоградская обл. Управление ЛХ</v>
          </cell>
          <cell r="B10" t="str">
            <v>033</v>
          </cell>
          <cell r="C10" t="str">
            <v>04</v>
          </cell>
          <cell r="D10" t="str">
            <v>03</v>
          </cell>
          <cell r="E10">
            <v>38</v>
          </cell>
          <cell r="F10" t="str">
            <v>29</v>
          </cell>
          <cell r="G10" t="str">
            <v>ВОЛГОГРАДСКАЯ ОБЛАСТЬ</v>
          </cell>
          <cell r="H10" t="str">
            <v>Управление лесного хозяйства Администрации Волгоградской области</v>
          </cell>
        </row>
        <row r="11">
          <cell r="A11" t="str">
            <v>Вологодская обл. Департамент ЛК</v>
          </cell>
          <cell r="B11" t="str">
            <v>002</v>
          </cell>
          <cell r="C11" t="str">
            <v>01</v>
          </cell>
          <cell r="D11" t="str">
            <v>02</v>
          </cell>
          <cell r="E11">
            <v>20</v>
          </cell>
          <cell r="F11" t="str">
            <v>30</v>
          </cell>
          <cell r="G11" t="str">
            <v>ВОЛОГОДСКАЯ ОБЛАСТЬ</v>
          </cell>
          <cell r="H11" t="str">
            <v>Департамент лесного комплекса Вологодской области</v>
          </cell>
        </row>
        <row r="12">
          <cell r="A12" t="str">
            <v>Воронежская обл. Управление ЛХ</v>
          </cell>
          <cell r="B12" t="str">
            <v>028</v>
          </cell>
          <cell r="C12" t="str">
            <v>02</v>
          </cell>
          <cell r="D12" t="str">
            <v>01</v>
          </cell>
          <cell r="E12">
            <v>4</v>
          </cell>
          <cell r="F12" t="str">
            <v>31</v>
          </cell>
          <cell r="G12" t="str">
            <v>ВОРОНЕЖСКАЯ ОБЛАСТЬ</v>
          </cell>
          <cell r="H12" t="str">
            <v>Управление лесного хозяйства Воронежской области</v>
          </cell>
        </row>
        <row r="13">
          <cell r="A13" t="str">
            <v>Еврейская АО. Управление ПР</v>
          </cell>
          <cell r="B13" t="str">
            <v>096</v>
          </cell>
          <cell r="C13" t="str">
            <v>07</v>
          </cell>
          <cell r="D13" t="str">
            <v>07</v>
          </cell>
          <cell r="E13">
            <v>81</v>
          </cell>
          <cell r="F13" t="str">
            <v>78</v>
          </cell>
          <cell r="G13" t="str">
            <v>ЕВРЕЙСКАЯ АВТ.ОБЛАСТЬ</v>
          </cell>
          <cell r="H13" t="str">
            <v>Управление природных ресурсов Правительства Еврейской АО</v>
          </cell>
        </row>
        <row r="14">
          <cell r="A14" t="str">
            <v>Ивановская обл. Комитет ЛХ </v>
          </cell>
          <cell r="B14" t="str">
            <v>011</v>
          </cell>
          <cell r="C14" t="str">
            <v>02</v>
          </cell>
          <cell r="D14" t="str">
            <v>01</v>
          </cell>
          <cell r="E14">
            <v>5</v>
          </cell>
          <cell r="F14" t="str">
            <v>33</v>
          </cell>
          <cell r="G14" t="str">
            <v>ИВАНОВСКАЯ ОБЛАСТЬ</v>
          </cell>
          <cell r="H14" t="str">
            <v>Комитет Ивановской области по лесному хозяйству</v>
          </cell>
        </row>
        <row r="15">
          <cell r="A15" t="str">
            <v>Иркутская обл. Департамент ЛКиВР</v>
          </cell>
          <cell r="B15" t="str">
            <v>062</v>
          </cell>
          <cell r="C15" t="str">
            <v>06</v>
          </cell>
          <cell r="D15" t="str">
            <v>06</v>
          </cell>
          <cell r="E15">
            <v>66</v>
          </cell>
          <cell r="F15" t="str">
            <v>34</v>
          </cell>
          <cell r="G15" t="str">
            <v>ИРКУТСКАЯ ОБЛАСТЬ</v>
          </cell>
          <cell r="H15" t="str">
            <v>Департамент лесного комплекса и водных ресурсов Иркутской области</v>
          </cell>
        </row>
        <row r="16">
          <cell r="A16" t="str">
            <v>Кабардино-Балкарская Респ. Гос. КЛХ</v>
          </cell>
          <cell r="B16" t="str">
            <v>044</v>
          </cell>
          <cell r="C16" t="str">
            <v>04</v>
          </cell>
          <cell r="D16" t="str">
            <v>03</v>
          </cell>
          <cell r="E16">
            <v>30</v>
          </cell>
          <cell r="F16" t="str">
            <v>04</v>
          </cell>
          <cell r="G16" t="str">
            <v>КАБАРДИНО-БАЛКАРСКАЯ РЕСПУБЛИКА</v>
          </cell>
          <cell r="H16" t="str">
            <v>Государственный комитет Кабардино-Балкарской Республики по лесному хозяйству</v>
          </cell>
        </row>
        <row r="17">
          <cell r="A17" t="str">
            <v>Калининградская обл. Министерство СХиР</v>
          </cell>
          <cell r="B17" t="str">
            <v>073</v>
          </cell>
          <cell r="C17" t="str">
            <v>01</v>
          </cell>
          <cell r="D17" t="str">
            <v>02</v>
          </cell>
          <cell r="E17">
            <v>21</v>
          </cell>
          <cell r="F17" t="str">
            <v>35</v>
          </cell>
          <cell r="G17" t="str">
            <v>КАЛИНИНГРАДСКАЯ ОБЛАСТЬ</v>
          </cell>
          <cell r="H17" t="str">
            <v>Министерство сельского хозяйства и рыболовства Калининградской области</v>
          </cell>
        </row>
        <row r="18">
          <cell r="A18" t="str">
            <v>Калужская обл. Министерство ПР</v>
          </cell>
          <cell r="B18" t="str">
            <v>013</v>
          </cell>
          <cell r="C18" t="str">
            <v>02</v>
          </cell>
          <cell r="D18" t="str">
            <v>01</v>
          </cell>
          <cell r="E18">
            <v>6</v>
          </cell>
          <cell r="F18" t="str">
            <v>37</v>
          </cell>
          <cell r="G18" t="str">
            <v>КАЛУЖСКАЯ ОБЛАСТЬ</v>
          </cell>
          <cell r="H18" t="str">
            <v>Министерство природных ресурсов Калужской области</v>
          </cell>
        </row>
        <row r="19">
          <cell r="A19" t="str">
            <v>Камчатский край. Агентство ЛиОХ</v>
          </cell>
          <cell r="B19" t="str">
            <v>069</v>
          </cell>
          <cell r="C19" t="str">
            <v>07</v>
          </cell>
          <cell r="D19" t="str">
            <v>07</v>
          </cell>
          <cell r="E19">
            <v>78</v>
          </cell>
          <cell r="F19" t="str">
            <v>38</v>
          </cell>
          <cell r="G19" t="str">
            <v>КАМЧАТСКИЙ КРАЙ</v>
          </cell>
          <cell r="H19" t="str">
            <v>Агентство лесного и охотничьего хозяйства Камчатского края</v>
          </cell>
        </row>
        <row r="20">
          <cell r="A20" t="str">
            <v>Карачаево-Черкесская Респ. УЛ</v>
          </cell>
          <cell r="B20" t="str">
            <v>088</v>
          </cell>
          <cell r="C20" t="str">
            <v>04</v>
          </cell>
          <cell r="D20" t="str">
            <v>03</v>
          </cell>
          <cell r="E20">
            <v>32</v>
          </cell>
          <cell r="F20" t="str">
            <v>79</v>
          </cell>
          <cell r="G20" t="str">
            <v>КАРАЧАЕВО-ЧЕРКЕССКАЯ РЕСПУБЛИКА</v>
          </cell>
          <cell r="H20" t="str">
            <v>Управление лесами Карачаево-Черкесской Республики</v>
          </cell>
        </row>
        <row r="21">
          <cell r="A21" t="str">
            <v>Кемеровская обл. Департамент ЛК</v>
          </cell>
          <cell r="B21" t="str">
            <v>056</v>
          </cell>
          <cell r="C21" t="str">
            <v>06</v>
          </cell>
          <cell r="D21" t="str">
            <v>06</v>
          </cell>
          <cell r="E21">
            <v>67</v>
          </cell>
          <cell r="F21" t="str">
            <v>39</v>
          </cell>
          <cell r="G21" t="str">
            <v>КЕМЕРОВСКАЯ ОБЛАСТЬ</v>
          </cell>
          <cell r="H21" t="str">
            <v>Департамент лесного комплекса Кемеровской области</v>
          </cell>
        </row>
        <row r="22">
          <cell r="A22" t="str">
            <v>Кировская обл. Департамент ЛХ</v>
          </cell>
          <cell r="B22" t="str">
            <v>023</v>
          </cell>
          <cell r="C22" t="str">
            <v>03</v>
          </cell>
          <cell r="D22" t="str">
            <v>04</v>
          </cell>
          <cell r="E22">
            <v>46</v>
          </cell>
          <cell r="F22" t="str">
            <v>40</v>
          </cell>
          <cell r="G22" t="str">
            <v>КИРОВСКАЯ ОБЛАСТЬ</v>
          </cell>
          <cell r="H22" t="str">
            <v>Департамент лесного хозяйства Кировской области</v>
          </cell>
        </row>
        <row r="23">
          <cell r="A23" t="str">
            <v>Костромская обл. Департамент ЛХ</v>
          </cell>
          <cell r="B23" t="str">
            <v>014</v>
          </cell>
          <cell r="C23" t="str">
            <v>02</v>
          </cell>
          <cell r="D23" t="str">
            <v>01</v>
          </cell>
          <cell r="E23">
            <v>7</v>
          </cell>
          <cell r="F23" t="str">
            <v>41</v>
          </cell>
          <cell r="G23" t="str">
            <v>КОСТРОМСКАЯ ОБЛАСТЬ</v>
          </cell>
          <cell r="H23" t="str">
            <v>Департамент лесного хозяйства Костромской области</v>
          </cell>
        </row>
        <row r="24">
          <cell r="A24" t="str">
            <v>Краснодарский край. Департамент ЛХ</v>
          </cell>
          <cell r="B24" t="str">
            <v>040</v>
          </cell>
          <cell r="C24" t="str">
            <v>04</v>
          </cell>
          <cell r="D24" t="str">
            <v>03</v>
          </cell>
          <cell r="E24">
            <v>35</v>
          </cell>
          <cell r="F24" t="str">
            <v>18</v>
          </cell>
          <cell r="G24" t="str">
            <v>КРАСНОДАРСКИЙ КРАЙ</v>
          </cell>
          <cell r="H24" t="str">
            <v>Департамент лесного хозяйства Краснодарского края</v>
          </cell>
        </row>
        <row r="25">
          <cell r="A25" t="str">
            <v>Красноярский край. Департамент ПРиЛК</v>
          </cell>
          <cell r="B25" t="str">
            <v>061</v>
          </cell>
          <cell r="C25" t="str">
            <v>06</v>
          </cell>
          <cell r="D25" t="str">
            <v>06</v>
          </cell>
          <cell r="E25">
            <v>65</v>
          </cell>
          <cell r="F25" t="str">
            <v>19</v>
          </cell>
          <cell r="G25" t="str">
            <v>КРАСНОЯРСКИЙ КРАЙ</v>
          </cell>
          <cell r="H25" t="str">
            <v>Департамент природных ресурсов и лесного комплекса Администрации Красноярского края</v>
          </cell>
        </row>
        <row r="26">
          <cell r="A26" t="str">
            <v>Курганская обл. Департамент ПРиООС</v>
          </cell>
          <cell r="B26" t="str">
            <v>047</v>
          </cell>
          <cell r="C26" t="str">
            <v>05</v>
          </cell>
          <cell r="D26" t="str">
            <v>05</v>
          </cell>
          <cell r="E26">
            <v>54</v>
          </cell>
          <cell r="F26" t="str">
            <v>43</v>
          </cell>
          <cell r="G26" t="str">
            <v>КУРГАНСКАЯ ОБЛАСТЬ</v>
          </cell>
          <cell r="H26" t="str">
            <v>Департамент природных ресурсов и охраны окружающей среды Курганской области</v>
          </cell>
        </row>
        <row r="27">
          <cell r="A27" t="str">
            <v>Курская обл. Комитет ЛХ </v>
          </cell>
          <cell r="B27" t="str">
            <v>029</v>
          </cell>
          <cell r="C27" t="str">
            <v>02</v>
          </cell>
          <cell r="D27" t="str">
            <v>01</v>
          </cell>
          <cell r="E27">
            <v>8</v>
          </cell>
          <cell r="F27" t="str">
            <v>44</v>
          </cell>
          <cell r="G27" t="str">
            <v>КУРСКАЯ ОБЛАСТЬ</v>
          </cell>
          <cell r="H27" t="str">
            <v>Комитет лесного хозяйства Курской области</v>
          </cell>
        </row>
        <row r="28">
          <cell r="A28" t="str">
            <v>Ленинградская обл. Комитет ПРиООС</v>
          </cell>
          <cell r="B28" t="str">
            <v>006</v>
          </cell>
          <cell r="C28" t="str">
            <v>01</v>
          </cell>
          <cell r="D28" t="str">
            <v>02</v>
          </cell>
          <cell r="E28">
            <v>22</v>
          </cell>
          <cell r="F28" t="str">
            <v>45</v>
          </cell>
          <cell r="G28" t="str">
            <v>ЛЕНИНГРАДСКАЯ ОБЛАСТЬ</v>
          </cell>
          <cell r="H28" t="str">
            <v>Комитет по природным ресурсам и охране окружающей среды Ленинградской области</v>
          </cell>
        </row>
        <row r="29">
          <cell r="A29" t="str">
            <v>Липецкая обл. Управление ЛХ</v>
          </cell>
          <cell r="B29" t="str">
            <v>030</v>
          </cell>
          <cell r="C29" t="str">
            <v>02</v>
          </cell>
          <cell r="D29" t="str">
            <v>01</v>
          </cell>
          <cell r="E29">
            <v>9</v>
          </cell>
          <cell r="F29" t="str">
            <v>46</v>
          </cell>
          <cell r="G29" t="str">
            <v>ЛИПЕЦКАЯ ОБЛАСТЬ</v>
          </cell>
          <cell r="H29" t="str">
            <v>Управление лесного хозяйства Липецкой области</v>
          </cell>
        </row>
        <row r="30">
          <cell r="A30" t="str">
            <v>Магаданская обл. Департамент ЛХКиН</v>
          </cell>
          <cell r="B30" t="str">
            <v>070</v>
          </cell>
          <cell r="C30" t="str">
            <v>07</v>
          </cell>
          <cell r="D30" t="str">
            <v>07</v>
          </cell>
          <cell r="E30">
            <v>79</v>
          </cell>
          <cell r="F30" t="str">
            <v>47</v>
          </cell>
          <cell r="G30" t="str">
            <v>МАГАДАНСКАЯ ОБЛАСТЬ</v>
          </cell>
          <cell r="H30" t="str">
            <v>Департамент лесного хозяйства, контроля и надзора за состоянием лесов Администрации Магаданской области</v>
          </cell>
        </row>
        <row r="31">
          <cell r="A31" t="str">
            <v>Мурманская обл. Комитет ЛХ</v>
          </cell>
          <cell r="B31" t="str">
            <v>003</v>
          </cell>
          <cell r="C31" t="str">
            <v>01</v>
          </cell>
          <cell r="D31" t="str">
            <v>02</v>
          </cell>
          <cell r="E31">
            <v>23</v>
          </cell>
          <cell r="F31" t="str">
            <v>49</v>
          </cell>
          <cell r="G31" t="str">
            <v>МУРМАНСКАЯ ОБЛАСТЬ</v>
          </cell>
          <cell r="H31" t="str">
            <v>Комитет по лесному хозяйству Мурманской области</v>
          </cell>
        </row>
        <row r="32">
          <cell r="A32" t="str">
            <v>Ненецкий АО. Управление ПРиЭ</v>
          </cell>
          <cell r="B32" t="str">
            <v>199</v>
          </cell>
          <cell r="C32" t="str">
            <v>01</v>
          </cell>
          <cell r="D32" t="str">
            <v>02</v>
          </cell>
          <cell r="E32">
            <v>26</v>
          </cell>
          <cell r="F32" t="str">
            <v>84</v>
          </cell>
          <cell r="G32" t="str">
            <v>НЕНЕЦКИЙ АВТ. ОКРУГ</v>
          </cell>
          <cell r="H32" t="str">
            <v>Управление природных ресурсов и экологии Ненецкого АО</v>
          </cell>
        </row>
        <row r="33">
          <cell r="A33" t="str">
            <v>Нижегородская обл. Департамент ЛК</v>
          </cell>
          <cell r="B33" t="str">
            <v>022</v>
          </cell>
          <cell r="C33" t="str">
            <v>03</v>
          </cell>
          <cell r="D33" t="str">
            <v>04</v>
          </cell>
          <cell r="E33">
            <v>47</v>
          </cell>
          <cell r="F33" t="str">
            <v>32</v>
          </cell>
          <cell r="G33" t="str">
            <v>НИЖЕГОРОДСКАЯ ОБЛАСТЬ</v>
          </cell>
          <cell r="H33" t="str">
            <v>Департамент лесного комплеска Нижегородской области</v>
          </cell>
        </row>
        <row r="34">
          <cell r="A34" t="str">
            <v>Новгородская обл. Комитет ЛХ</v>
          </cell>
          <cell r="B34" t="str">
            <v>007</v>
          </cell>
          <cell r="C34" t="str">
            <v>01</v>
          </cell>
          <cell r="D34" t="str">
            <v>02</v>
          </cell>
          <cell r="E34">
            <v>24</v>
          </cell>
          <cell r="F34" t="str">
            <v>50</v>
          </cell>
          <cell r="G34" t="str">
            <v>НОВГОРОДСКАЯ ОБЛАСТЬ</v>
          </cell>
          <cell r="H34" t="str">
            <v>Комитет лесного хозяйства Новгородской области</v>
          </cell>
        </row>
        <row r="35">
          <cell r="A35" t="str">
            <v>Новосибирская обл. Департамент ПРиООС</v>
          </cell>
          <cell r="B35" t="str">
            <v>057</v>
          </cell>
          <cell r="C35" t="str">
            <v>06</v>
          </cell>
          <cell r="D35" t="str">
            <v>06</v>
          </cell>
          <cell r="E35">
            <v>68</v>
          </cell>
          <cell r="F35" t="str">
            <v>51</v>
          </cell>
          <cell r="G35" t="str">
            <v>НОВОСИБИРСКАЯ ОБЛАСТЬ</v>
          </cell>
          <cell r="H35" t="str">
            <v>Департамент природных ресурсов и охраны окружающей среды Новосибирской области</v>
          </cell>
        </row>
        <row r="36">
          <cell r="A36" t="str">
            <v>Омская обл. Главное УЛХ</v>
          </cell>
          <cell r="B36" t="str">
            <v>058</v>
          </cell>
          <cell r="C36" t="str">
            <v>06</v>
          </cell>
          <cell r="D36" t="str">
            <v>06</v>
          </cell>
          <cell r="E36">
            <v>69</v>
          </cell>
          <cell r="F36" t="str">
            <v>52</v>
          </cell>
          <cell r="G36" t="str">
            <v>ОМСКАЯ ОБЛАСТЬ</v>
          </cell>
          <cell r="H36" t="str">
            <v>Главное управление лесного хозяйства Омской области</v>
          </cell>
        </row>
        <row r="37">
          <cell r="A37" t="str">
            <v>Оренбургская обл. Министерство ПРЗиИО</v>
          </cell>
          <cell r="B37" t="str">
            <v>048</v>
          </cell>
          <cell r="C37" t="str">
            <v>03</v>
          </cell>
          <cell r="D37" t="str">
            <v>04</v>
          </cell>
          <cell r="E37">
            <v>48</v>
          </cell>
          <cell r="F37" t="str">
            <v>53</v>
          </cell>
          <cell r="G37" t="str">
            <v>ОРЕНБУРГСКАЯ ОБЛАСТЬ</v>
          </cell>
          <cell r="H37" t="str">
            <v>Министерство природных ресурсов, земельных и имущественных отношений Оренбургской области</v>
          </cell>
        </row>
        <row r="38">
          <cell r="A38" t="str">
            <v>Орловская обл. УЛ</v>
          </cell>
          <cell r="B38" t="str">
            <v>017</v>
          </cell>
          <cell r="C38" t="str">
            <v>02</v>
          </cell>
          <cell r="D38" t="str">
            <v>01</v>
          </cell>
          <cell r="E38">
            <v>10</v>
          </cell>
          <cell r="F38" t="str">
            <v>54</v>
          </cell>
          <cell r="G38" t="str">
            <v>ОРЛОВСКАЯ ОБЛАСТЬ</v>
          </cell>
          <cell r="H38" t="str">
            <v>Управление лесами Орловской области</v>
          </cell>
        </row>
        <row r="39">
          <cell r="A39" t="str">
            <v>Пензенская обл. УЛ</v>
          </cell>
          <cell r="B39" t="str">
            <v>035</v>
          </cell>
          <cell r="C39" t="str">
            <v>03</v>
          </cell>
          <cell r="D39" t="str">
            <v>04</v>
          </cell>
          <cell r="E39">
            <v>49</v>
          </cell>
          <cell r="F39" t="str">
            <v>55</v>
          </cell>
          <cell r="G39" t="str">
            <v>ПЕНЗЕНСКАЯ ОБЛАСТЬ</v>
          </cell>
          <cell r="H39" t="str">
            <v>Управление лесами Пензенской области</v>
          </cell>
        </row>
        <row r="40">
          <cell r="A40" t="str">
            <v>Пермский край. Министерство ПР</v>
          </cell>
          <cell r="B40" t="str">
            <v>050</v>
          </cell>
          <cell r="C40" t="str">
            <v>03</v>
          </cell>
          <cell r="D40" t="str">
            <v>04</v>
          </cell>
          <cell r="E40">
            <v>50</v>
          </cell>
          <cell r="F40" t="str">
            <v>56</v>
          </cell>
          <cell r="G40" t="str">
            <v>ПЕРМСКИЙ КРАЙ</v>
          </cell>
          <cell r="H40" t="str">
            <v>Министерство природных ресурсов Пермского края</v>
          </cell>
        </row>
        <row r="41">
          <cell r="A41" t="str">
            <v>Приморский край. ДП</v>
          </cell>
          <cell r="B41" t="str">
            <v>066</v>
          </cell>
          <cell r="C41" t="str">
            <v>07</v>
          </cell>
          <cell r="D41" t="str">
            <v>07</v>
          </cell>
          <cell r="E41">
            <v>75</v>
          </cell>
          <cell r="F41" t="str">
            <v>20</v>
          </cell>
          <cell r="G41" t="str">
            <v>ПРИМОРСКИЙ КРАЙ</v>
          </cell>
          <cell r="H41" t="str">
            <v>Департамент природопользования Администрации Приморского края</v>
          </cell>
        </row>
        <row r="42">
          <cell r="A42" t="str">
            <v>Псковская обл. Гос. КЛиП</v>
          </cell>
          <cell r="B42" t="str">
            <v>008</v>
          </cell>
          <cell r="C42" t="str">
            <v>01</v>
          </cell>
          <cell r="D42" t="str">
            <v>02</v>
          </cell>
          <cell r="E42">
            <v>25</v>
          </cell>
          <cell r="F42" t="str">
            <v>57</v>
          </cell>
          <cell r="G42" t="str">
            <v>ПСКОВСКАЯ ОБЛАСТЬ</v>
          </cell>
          <cell r="H42" t="str">
            <v>Государственный комитет Псковской области по лицензированию и природопользованию</v>
          </cell>
        </row>
        <row r="43">
          <cell r="A43" t="str">
            <v>Респ. Адыгея. УЛ</v>
          </cell>
          <cell r="B43" t="str">
            <v>086</v>
          </cell>
          <cell r="C43" t="str">
            <v>04</v>
          </cell>
          <cell r="D43" t="str">
            <v>03</v>
          </cell>
          <cell r="E43">
            <v>27</v>
          </cell>
          <cell r="F43" t="str">
            <v>76</v>
          </cell>
          <cell r="G43" t="str">
            <v>РЕСПУБЛИКА АДЫГЕЯ</v>
          </cell>
          <cell r="H43" t="str">
            <v>Управление лесами Республики Адыгея</v>
          </cell>
        </row>
        <row r="44">
          <cell r="A44" t="str">
            <v>Респ. Алтай. Министерство ПР </v>
          </cell>
          <cell r="B44" t="str">
            <v>084</v>
          </cell>
          <cell r="C44" t="str">
            <v>06</v>
          </cell>
          <cell r="D44" t="str">
            <v>06</v>
          </cell>
          <cell r="E44">
            <v>60</v>
          </cell>
          <cell r="F44" t="str">
            <v>77</v>
          </cell>
          <cell r="G44" t="str">
            <v>РЕСПУБЛИКА АЛТАЙ</v>
          </cell>
          <cell r="H44" t="str">
            <v>Министерство природных ресурсов Республики Алтай</v>
          </cell>
        </row>
        <row r="45">
          <cell r="A45" t="str">
            <v>Респ. Башкортостан. Министерство ПЛРиООС</v>
          </cell>
          <cell r="B45" t="str">
            <v>053</v>
          </cell>
          <cell r="C45" t="str">
            <v>03</v>
          </cell>
          <cell r="D45" t="str">
            <v>04</v>
          </cell>
          <cell r="E45">
            <v>40</v>
          </cell>
          <cell r="F45" t="str">
            <v>01</v>
          </cell>
          <cell r="G45" t="str">
            <v>РЕСПУБЛИКА БАШКОРТОСТАН</v>
          </cell>
          <cell r="H45" t="str">
            <v>Министерство природопользования, лесных ресурсов и охраны окружающей среды Республики Башкортостан</v>
          </cell>
        </row>
        <row r="46">
          <cell r="A46" t="str">
            <v>Респ. Бурятия. Республиканское АЛХ</v>
          </cell>
          <cell r="B46" t="str">
            <v>064</v>
          </cell>
          <cell r="C46" t="str">
            <v>06</v>
          </cell>
          <cell r="D46" t="str">
            <v>06</v>
          </cell>
          <cell r="E46">
            <v>61</v>
          </cell>
          <cell r="F46" t="str">
            <v>02</v>
          </cell>
          <cell r="G46" t="str">
            <v>РЕСПУБЛИКА БУРЯТИЯ</v>
          </cell>
          <cell r="H46" t="str">
            <v>Республиканское агентство лесного хозяйства Республики Бурятия</v>
          </cell>
        </row>
        <row r="47">
          <cell r="A47" t="str">
            <v>Респ. Дагестан. Агентство ЛХ</v>
          </cell>
          <cell r="B47" t="str">
            <v>043</v>
          </cell>
          <cell r="C47" t="str">
            <v>04</v>
          </cell>
          <cell r="D47" t="str">
            <v>03</v>
          </cell>
          <cell r="E47">
            <v>28</v>
          </cell>
          <cell r="F47" t="str">
            <v>03</v>
          </cell>
          <cell r="G47" t="str">
            <v>РЕСПУБЛИКА ДАГЕСТАН</v>
          </cell>
          <cell r="H47" t="str">
            <v>Агентство по лесному хозяйству Республики Дагестан</v>
          </cell>
        </row>
        <row r="48">
          <cell r="A48" t="str">
            <v>Респ. Ингушетия. Комитет ЛХ</v>
          </cell>
          <cell r="B48" t="str">
            <v>094</v>
          </cell>
          <cell r="C48" t="str">
            <v>04</v>
          </cell>
          <cell r="D48" t="str">
            <v>03</v>
          </cell>
          <cell r="E48">
            <v>29</v>
          </cell>
          <cell r="F48" t="str">
            <v>14</v>
          </cell>
          <cell r="G48" t="str">
            <v>ИНГУШСКАЯ РЕСПУБЛИКА</v>
          </cell>
          <cell r="H48" t="str">
            <v>Комитет Республики Ингушетия по лесному хозяйству</v>
          </cell>
        </row>
        <row r="49">
          <cell r="A49" t="str">
            <v>Респ. Калмыкия. Министерство ПРООСиРЭ</v>
          </cell>
          <cell r="B49" t="str">
            <v>038</v>
          </cell>
          <cell r="C49" t="str">
            <v>04</v>
          </cell>
          <cell r="D49" t="str">
            <v>03</v>
          </cell>
          <cell r="E49">
            <v>31</v>
          </cell>
          <cell r="F49" t="str">
            <v>05</v>
          </cell>
          <cell r="G49" t="str">
            <v>РЕСПУБЛИКА КАЛМЫКИЯ</v>
          </cell>
          <cell r="H49" t="str">
            <v>Министерство природных ресурсов, охраны окружающей среды и развития энергетики Республики Калмыкия</v>
          </cell>
        </row>
        <row r="50">
          <cell r="A50" t="str">
            <v>Респ. Карелия. Министерство ЛК</v>
          </cell>
          <cell r="B50" t="str">
            <v>004</v>
          </cell>
          <cell r="C50" t="str">
            <v>01</v>
          </cell>
          <cell r="D50" t="str">
            <v>02</v>
          </cell>
          <cell r="E50">
            <v>17</v>
          </cell>
          <cell r="F50" t="str">
            <v>06</v>
          </cell>
          <cell r="G50" t="str">
            <v>РЕСПУБЛИКА КАРЕЛИЯ</v>
          </cell>
          <cell r="H50" t="str">
            <v>Министерство лесного комплекса Республики Карелия</v>
          </cell>
        </row>
        <row r="51">
          <cell r="A51" t="str">
            <v>Респ. Коми. КЛ</v>
          </cell>
          <cell r="B51" t="str">
            <v>005</v>
          </cell>
          <cell r="C51" t="str">
            <v>01</v>
          </cell>
          <cell r="D51" t="str">
            <v>02</v>
          </cell>
          <cell r="E51">
            <v>18</v>
          </cell>
          <cell r="F51" t="str">
            <v>07</v>
          </cell>
          <cell r="G51" t="str">
            <v>РЕСПУБЛИКА КОМИ</v>
          </cell>
          <cell r="H51" t="str">
            <v>Комитет лесов Республике Коми</v>
          </cell>
        </row>
        <row r="52">
          <cell r="A52" t="str">
            <v>Респ. Марий Эл. Министерство ЛХ</v>
          </cell>
          <cell r="B52" t="str">
            <v>024</v>
          </cell>
          <cell r="C52" t="str">
            <v>03</v>
          </cell>
          <cell r="D52" t="str">
            <v>04</v>
          </cell>
          <cell r="E52">
            <v>41</v>
          </cell>
          <cell r="F52" t="str">
            <v>08</v>
          </cell>
          <cell r="G52" t="str">
            <v>РЕСПУБЛИКА МАРИЙ-ЭЛ</v>
          </cell>
          <cell r="H52" t="str">
            <v>Министерство лесного хозяйства Республики Марий Эл</v>
          </cell>
        </row>
        <row r="53">
          <cell r="A53" t="str">
            <v>Респ. Мордовия. Министерство ПР </v>
          </cell>
          <cell r="B53" t="str">
            <v>025</v>
          </cell>
          <cell r="C53" t="str">
            <v>03</v>
          </cell>
          <cell r="D53" t="str">
            <v>04</v>
          </cell>
          <cell r="E53">
            <v>42</v>
          </cell>
          <cell r="F53" t="str">
            <v>09</v>
          </cell>
          <cell r="G53" t="str">
            <v>РЕСПУБЛИКА МОРДОВИЯ</v>
          </cell>
          <cell r="H53" t="str">
            <v>Министерство природных ресурсов Республики Мордовия</v>
          </cell>
        </row>
        <row r="54">
          <cell r="A54" t="str">
            <v>Респ. Саха (Якутия). Департамент ЛО</v>
          </cell>
          <cell r="B54" t="str">
            <v>072</v>
          </cell>
          <cell r="C54" t="str">
            <v>07</v>
          </cell>
          <cell r="D54" t="str">
            <v>07</v>
          </cell>
          <cell r="E54">
            <v>74</v>
          </cell>
          <cell r="F54" t="str">
            <v>16</v>
          </cell>
          <cell r="G54" t="str">
            <v>РЕСПУБЛИКА САХА (ЯКУТИЯ)</v>
          </cell>
          <cell r="H54" t="str">
            <v>Департамент по лесным отношениям Республики Саха (Якутия)</v>
          </cell>
        </row>
        <row r="55">
          <cell r="A55" t="str">
            <v>Респ. Северная Осетия - Алания. Комитет ЛХ</v>
          </cell>
          <cell r="B55" t="str">
            <v>045</v>
          </cell>
          <cell r="C55" t="str">
            <v>04</v>
          </cell>
          <cell r="D55" t="str">
            <v>03</v>
          </cell>
          <cell r="E55">
            <v>33</v>
          </cell>
          <cell r="F55" t="str">
            <v>10</v>
          </cell>
          <cell r="G55" t="str">
            <v>СЕВЕРО-ОСЕТИНСКАЯ РЕСПУБЛИКА</v>
          </cell>
          <cell r="H55" t="str">
            <v>Комитет лесного хозяйства Республики Северная Осетия - Алания</v>
          </cell>
        </row>
        <row r="56">
          <cell r="A56" t="str">
            <v>Респ. Татарстан. Министерство ЛХ </v>
          </cell>
          <cell r="B56" t="str">
            <v>039</v>
          </cell>
          <cell r="C56" t="str">
            <v>03</v>
          </cell>
          <cell r="D56" t="str">
            <v>04</v>
          </cell>
          <cell r="E56">
            <v>43</v>
          </cell>
          <cell r="F56" t="str">
            <v>11</v>
          </cell>
          <cell r="G56" t="str">
            <v>РЕСПУБЛИКА ТАТАРСТАН</v>
          </cell>
          <cell r="H56" t="str">
            <v>Министерство лесного хозяйства Республики Татарстан</v>
          </cell>
        </row>
        <row r="57">
          <cell r="A57" t="str">
            <v>Респ. Тыва. Министерство ПРиЭ</v>
          </cell>
          <cell r="B57" t="str">
            <v>065</v>
          </cell>
          <cell r="C57" t="str">
            <v>06</v>
          </cell>
          <cell r="D57" t="str">
            <v>06</v>
          </cell>
          <cell r="E57">
            <v>62</v>
          </cell>
          <cell r="F57" t="str">
            <v>12</v>
          </cell>
          <cell r="G57" t="str">
            <v>РЕСПУБЛИКА ТЫВА</v>
          </cell>
          <cell r="H57" t="str">
            <v>Министерство природных ресурсов и экологии Республики Тыва</v>
          </cell>
        </row>
        <row r="58">
          <cell r="A58" t="str">
            <v>Респ. Хакасия. Гос. КЛ</v>
          </cell>
          <cell r="B58" t="str">
            <v>085</v>
          </cell>
          <cell r="C58" t="str">
            <v>06</v>
          </cell>
          <cell r="D58" t="str">
            <v>06</v>
          </cell>
          <cell r="E58">
            <v>63</v>
          </cell>
          <cell r="F58" t="str">
            <v>80</v>
          </cell>
          <cell r="G58" t="str">
            <v>РЕСПУБЛИКА ХАКАСИЯ</v>
          </cell>
          <cell r="H58" t="str">
            <v>Государственный комитет по лесу Республики Хакасия</v>
          </cell>
        </row>
        <row r="59">
          <cell r="A59" t="str">
            <v>Ростовская обл. Департамент ЛХ</v>
          </cell>
          <cell r="B59" t="str">
            <v>042</v>
          </cell>
          <cell r="C59" t="str">
            <v>04</v>
          </cell>
          <cell r="D59" t="str">
            <v>03</v>
          </cell>
          <cell r="E59">
            <v>39</v>
          </cell>
          <cell r="F59" t="str">
            <v>58</v>
          </cell>
          <cell r="G59" t="str">
            <v>РОСТОВСКАЯ ОБЛАСТЬ</v>
          </cell>
          <cell r="H59" t="str">
            <v>Департамент лесного хозяйства Ростовской области</v>
          </cell>
        </row>
        <row r="60">
          <cell r="A60" t="str">
            <v>Рязанская обл. УП</v>
          </cell>
          <cell r="B60" t="str">
            <v>018</v>
          </cell>
          <cell r="C60" t="str">
            <v>02</v>
          </cell>
          <cell r="D60" t="str">
            <v>01</v>
          </cell>
          <cell r="E60">
            <v>11</v>
          </cell>
          <cell r="F60" t="str">
            <v>59</v>
          </cell>
          <cell r="G60" t="str">
            <v>РЯЗАНСКАЯ ОБЛАСТЬ</v>
          </cell>
          <cell r="H60" t="str">
            <v>Управление природопользования Рязанской области</v>
          </cell>
        </row>
        <row r="61">
          <cell r="A61" t="str">
            <v>Самарская обл. Департамент ЛХ</v>
          </cell>
          <cell r="B61" t="str">
            <v>034</v>
          </cell>
          <cell r="C61" t="str">
            <v>03</v>
          </cell>
          <cell r="D61" t="str">
            <v>04</v>
          </cell>
          <cell r="E61">
            <v>51</v>
          </cell>
          <cell r="F61" t="str">
            <v>42</v>
          </cell>
          <cell r="G61" t="str">
            <v>САМАРСКАЯ ОБЛАСТЬ</v>
          </cell>
          <cell r="H61" t="str">
            <v>Департамент лесного хозяйства Самарской области</v>
          </cell>
        </row>
        <row r="62">
          <cell r="A62" t="str">
            <v>Саратовская обл. Министерство ЛОиРХ</v>
          </cell>
          <cell r="B62" t="str">
            <v>036</v>
          </cell>
          <cell r="C62" t="str">
            <v>03</v>
          </cell>
          <cell r="D62" t="str">
            <v>04</v>
          </cell>
          <cell r="E62">
            <v>52</v>
          </cell>
          <cell r="F62" t="str">
            <v>60</v>
          </cell>
          <cell r="G62" t="str">
            <v>САРАТОВСКАЯ ОБЛАСТЬ</v>
          </cell>
          <cell r="H62" t="str">
            <v>Министерство лесного, охотничьего и рыбного хозяйства Саратовской области</v>
          </cell>
        </row>
        <row r="63">
          <cell r="A63" t="str">
            <v>Сахалинская обл. Департамент ЛиООПТ</v>
          </cell>
          <cell r="B63" t="str">
            <v>071</v>
          </cell>
          <cell r="C63" t="str">
            <v>07</v>
          </cell>
          <cell r="D63" t="str">
            <v>07</v>
          </cell>
          <cell r="E63">
            <v>80</v>
          </cell>
          <cell r="F63" t="str">
            <v>61</v>
          </cell>
          <cell r="G63" t="str">
            <v>САХАЛИНСКАЯ ОБЛАСТЬ</v>
          </cell>
          <cell r="H63" t="str">
            <v>Департамент лесов и особо охраняемых природных территорий Сахалинской области</v>
          </cell>
        </row>
        <row r="64">
          <cell r="A64" t="str">
            <v>Свердловская обл. Министерство ПР</v>
          </cell>
          <cell r="B64" t="str">
            <v>051</v>
          </cell>
          <cell r="C64" t="str">
            <v>05</v>
          </cell>
          <cell r="D64" t="str">
            <v>05</v>
          </cell>
          <cell r="E64">
            <v>55</v>
          </cell>
          <cell r="F64" t="str">
            <v>62</v>
          </cell>
          <cell r="G64" t="str">
            <v>СВЕРДЛОВСКАЯ ОБЛАСТЬ</v>
          </cell>
          <cell r="H64" t="str">
            <v>Министерство природных ресурсов Свердловской области</v>
          </cell>
        </row>
        <row r="65">
          <cell r="A65" t="str">
            <v>Смоленская обл. Департамент ЛХ </v>
          </cell>
          <cell r="B65" t="str">
            <v>019</v>
          </cell>
          <cell r="C65" t="str">
            <v>02</v>
          </cell>
          <cell r="D65" t="str">
            <v>01</v>
          </cell>
          <cell r="E65">
            <v>12</v>
          </cell>
          <cell r="F65" t="str">
            <v>63</v>
          </cell>
          <cell r="G65" t="str">
            <v>СМОЛЕНСКАЯ ОБЛАСТЬ</v>
          </cell>
          <cell r="H65" t="str">
            <v>Департамент Смоленской области по лесному хозяйству</v>
          </cell>
        </row>
        <row r="66">
          <cell r="A66" t="str">
            <v>Ставропольский край. Министерство ПРиООС</v>
          </cell>
          <cell r="B66" t="str">
            <v>041</v>
          </cell>
          <cell r="C66" t="str">
            <v>04</v>
          </cell>
          <cell r="D66" t="str">
            <v>03</v>
          </cell>
          <cell r="E66">
            <v>36</v>
          </cell>
          <cell r="F66" t="str">
            <v>21</v>
          </cell>
          <cell r="G66" t="str">
            <v>СТАВРОПОЛЬСКИЙ КРАЙ</v>
          </cell>
          <cell r="H66" t="str">
            <v>Министерство природных ресурсов и охраны окружающей среды Ставропольского края</v>
          </cell>
        </row>
        <row r="67">
          <cell r="A67" t="str">
            <v>Тамбовская обл. УЛ</v>
          </cell>
          <cell r="B67" t="str">
            <v>031</v>
          </cell>
          <cell r="C67" t="str">
            <v>02</v>
          </cell>
          <cell r="D67" t="str">
            <v>01</v>
          </cell>
          <cell r="E67">
            <v>13</v>
          </cell>
          <cell r="F67" t="str">
            <v>64</v>
          </cell>
          <cell r="G67" t="str">
            <v>ТАМБОВСКАЯ ОБЛАСТЬ</v>
          </cell>
          <cell r="H67" t="str">
            <v>Управление лесами Тамбовской области</v>
          </cell>
        </row>
        <row r="68">
          <cell r="A68" t="str">
            <v>Тверская обл. Департамент УПРиООС</v>
          </cell>
          <cell r="B68" t="str">
            <v>012</v>
          </cell>
          <cell r="C68" t="str">
            <v>02</v>
          </cell>
          <cell r="D68" t="str">
            <v>01</v>
          </cell>
          <cell r="E68">
            <v>14</v>
          </cell>
          <cell r="F68" t="str">
            <v>36</v>
          </cell>
          <cell r="G68" t="str">
            <v>ТВЕРСКАЯ ОБЛАСТЬ</v>
          </cell>
          <cell r="H68" t="str">
            <v>Департамент управления природными ресурсами и охраны окружающей среды Тверской области</v>
          </cell>
        </row>
        <row r="69">
          <cell r="A69" t="str">
            <v>Томская обл. Департамент РПиРСЭ</v>
          </cell>
          <cell r="B69" t="str">
            <v>059</v>
          </cell>
          <cell r="C69" t="str">
            <v>06</v>
          </cell>
          <cell r="D69" t="str">
            <v>06</v>
          </cell>
          <cell r="E69">
            <v>70</v>
          </cell>
          <cell r="F69" t="str">
            <v>65</v>
          </cell>
          <cell r="G69" t="str">
            <v>ТОМСКАЯ ОБЛАСТЬ</v>
          </cell>
          <cell r="H69" t="str">
            <v>Департамент развития предпринимательства и реального сектора экономики Томской области</v>
          </cell>
        </row>
        <row r="70">
          <cell r="A70" t="str">
            <v>Тульская обл. Департамент ЭиПР</v>
          </cell>
          <cell r="B70" t="str">
            <v>020</v>
          </cell>
          <cell r="C70" t="str">
            <v>02</v>
          </cell>
          <cell r="D70" t="str">
            <v>01</v>
          </cell>
          <cell r="E70">
            <v>15</v>
          </cell>
          <cell r="F70" t="str">
            <v>66</v>
          </cell>
          <cell r="G70" t="str">
            <v>ТУЛЬСКАЯ ОБЛАСТЬ</v>
          </cell>
          <cell r="H70" t="str">
            <v>Департамент Тульской области по экологии и природным ресурсам</v>
          </cell>
        </row>
        <row r="71">
          <cell r="A71" t="str">
            <v>Тюменская обл. Департамент ЛК</v>
          </cell>
          <cell r="B71" t="str">
            <v>060</v>
          </cell>
          <cell r="C71" t="str">
            <v>05</v>
          </cell>
          <cell r="D71" t="str">
            <v>05</v>
          </cell>
          <cell r="E71">
            <v>56</v>
          </cell>
          <cell r="F71" t="str">
            <v>67</v>
          </cell>
          <cell r="G71" t="str">
            <v>ТЮМЕНСКАЯ ОБЛАСТЬ</v>
          </cell>
          <cell r="H71" t="str">
            <v>Департамент лесного комплекса Тюменской области</v>
          </cell>
        </row>
        <row r="72">
          <cell r="A72" t="str">
            <v>Удмуртская Респ. Министерство ЛХ</v>
          </cell>
          <cell r="B72" t="str">
            <v>054</v>
          </cell>
          <cell r="C72" t="str">
            <v>03</v>
          </cell>
          <cell r="D72" t="str">
            <v>04</v>
          </cell>
          <cell r="E72">
            <v>44</v>
          </cell>
          <cell r="F72" t="str">
            <v>13</v>
          </cell>
          <cell r="G72" t="str">
            <v>УДМУРТСКАЯ РЕСПУБЛИКА</v>
          </cell>
          <cell r="H72" t="str">
            <v>Министерство лесного хозяйства Удмуртской Республики</v>
          </cell>
        </row>
        <row r="73">
          <cell r="A73" t="str">
            <v>Ульяновская обл. Министерство ПРиООС</v>
          </cell>
          <cell r="B73" t="str">
            <v>037</v>
          </cell>
          <cell r="C73" t="str">
            <v>03</v>
          </cell>
          <cell r="D73" t="str">
            <v>04</v>
          </cell>
          <cell r="E73">
            <v>53</v>
          </cell>
          <cell r="F73" t="str">
            <v>68</v>
          </cell>
          <cell r="G73" t="str">
            <v>УЛЬЯНОВСКАЯ ОБЛАСТЬ</v>
          </cell>
          <cell r="H73" t="str">
            <v>Министерство природных ресурсов и охраны окружающей среды Ульяновской области</v>
          </cell>
        </row>
        <row r="74">
          <cell r="A74" t="str">
            <v>Усть-Ордынский Бурятский АО. Управление ЛХ</v>
          </cell>
          <cell r="B74" t="str">
            <v>083</v>
          </cell>
          <cell r="C74" t="str">
            <v>06</v>
          </cell>
          <cell r="D74" t="str">
            <v>06</v>
          </cell>
          <cell r="E74">
            <v>73</v>
          </cell>
          <cell r="F74" t="str">
            <v>86</v>
          </cell>
          <cell r="G74" t="str">
            <v>УСТЬ-ОРДЫНСКИЙ БУРЯТСКИЙ АВТ.ОКРУГ</v>
          </cell>
          <cell r="H74" t="str">
            <v>Управление лесного хозяйства Усть-Ордынского Бурятского АО</v>
          </cell>
        </row>
        <row r="75">
          <cell r="A75" t="str">
            <v>Хабаровский край. УЛ</v>
          </cell>
          <cell r="B75" t="str">
            <v>067</v>
          </cell>
          <cell r="C75" t="str">
            <v>07</v>
          </cell>
          <cell r="D75" t="str">
            <v>07</v>
          </cell>
          <cell r="E75">
            <v>76</v>
          </cell>
          <cell r="F75" t="str">
            <v>22</v>
          </cell>
          <cell r="G75" t="str">
            <v>ХАБАРОВСКИЙ КРАЙ</v>
          </cell>
          <cell r="H75" t="str">
            <v>Управление лесами правительства Хабаровского края</v>
          </cell>
        </row>
        <row r="76">
          <cell r="A76" t="str">
            <v>Ханты-Мансийский АО. Департамент ЛХ</v>
          </cell>
          <cell r="B76" t="str">
            <v>093</v>
          </cell>
          <cell r="C76" t="str">
            <v>05</v>
          </cell>
          <cell r="D76" t="str">
            <v>05</v>
          </cell>
          <cell r="E76">
            <v>58</v>
          </cell>
          <cell r="F76" t="str">
            <v>87</v>
          </cell>
          <cell r="G76" t="str">
            <v>ХАНТЫ-МАНСИЙСКИЙ АВТ.ОКРУГ</v>
          </cell>
          <cell r="H76" t="str">
            <v>Департамент лесного хозяйства Ханты-Мансийского АО - Югры</v>
          </cell>
        </row>
        <row r="77">
          <cell r="A77" t="str">
            <v>Челябинская обл. Министерство ПиПР</v>
          </cell>
          <cell r="B77" t="str">
            <v>052</v>
          </cell>
          <cell r="C77" t="str">
            <v>05</v>
          </cell>
          <cell r="D77" t="str">
            <v>05</v>
          </cell>
          <cell r="E77">
            <v>57</v>
          </cell>
          <cell r="F77" t="str">
            <v>69</v>
          </cell>
          <cell r="G77" t="str">
            <v>ЧЕЛЯБИНСКАЯ ОБЛАСТЬ</v>
          </cell>
          <cell r="H77" t="str">
            <v>Министерство промышленности и природных ресурсов Челябинской области</v>
          </cell>
        </row>
        <row r="78">
          <cell r="A78" t="str">
            <v>Чеченская Респ. Министерство ЛХ</v>
          </cell>
          <cell r="B78" t="str">
            <v>046</v>
          </cell>
          <cell r="C78" t="str">
            <v>04</v>
          </cell>
          <cell r="D78" t="str">
            <v>03</v>
          </cell>
          <cell r="E78">
            <v>34</v>
          </cell>
          <cell r="F78" t="str">
            <v>94</v>
          </cell>
          <cell r="G78" t="str">
            <v>ЧЕЧЕНСКАЯ РЕСПУБЛИКА</v>
          </cell>
          <cell r="H78" t="str">
            <v>Министерство лесного хозяйства Чеченской Республики</v>
          </cell>
        </row>
        <row r="79">
          <cell r="A79" t="str">
            <v>Читинская обл. Комитет ПиПР</v>
          </cell>
          <cell r="B79" t="str">
            <v>063</v>
          </cell>
          <cell r="C79" t="str">
            <v>06</v>
          </cell>
          <cell r="D79" t="str">
            <v>06</v>
          </cell>
          <cell r="E79">
            <v>71</v>
          </cell>
          <cell r="F79" t="str">
            <v>70</v>
          </cell>
          <cell r="G79" t="str">
            <v>ЧИТИНСКАЯ ОБЛАСТЬ</v>
          </cell>
          <cell r="H79" t="str">
            <v>Комитет промышленности и природных ресурсов Читинской области</v>
          </cell>
        </row>
        <row r="80">
          <cell r="A80" t="str">
            <v>Чувашская Респ. Министерство ПРиЭ</v>
          </cell>
          <cell r="B80" t="str">
            <v>026</v>
          </cell>
          <cell r="C80" t="str">
            <v>03</v>
          </cell>
          <cell r="D80" t="str">
            <v>04</v>
          </cell>
          <cell r="E80">
            <v>45</v>
          </cell>
          <cell r="F80" t="str">
            <v>15</v>
          </cell>
          <cell r="G80" t="str">
            <v>РЕСПУБЛИКА ЧУВАШИЯ</v>
          </cell>
          <cell r="H80" t="str">
            <v>Министерство природных ресурсов и экологии Чувашской Республики</v>
          </cell>
        </row>
        <row r="81">
          <cell r="A81" t="str">
            <v>Чукотский АО. Департамент ПиСП</v>
          </cell>
          <cell r="B81" t="str">
            <v>089</v>
          </cell>
          <cell r="C81" t="str">
            <v>07</v>
          </cell>
          <cell r="D81" t="str">
            <v>07</v>
          </cell>
          <cell r="E81">
            <v>82</v>
          </cell>
          <cell r="F81" t="str">
            <v>88</v>
          </cell>
          <cell r="G81" t="str">
            <v>ЧУКОТСКИЙ АВТ.ОКРУГ</v>
          </cell>
          <cell r="H81" t="str">
            <v>Департамент промышленной и сельскохозяйственной политики Чукотского АО</v>
          </cell>
        </row>
        <row r="82">
          <cell r="A82" t="str">
            <v>Ямало-Ненецкий АО. Департамент ПРР</v>
          </cell>
          <cell r="B82" t="str">
            <v>095</v>
          </cell>
          <cell r="C82" t="str">
            <v>05</v>
          </cell>
          <cell r="D82" t="str">
            <v>05</v>
          </cell>
          <cell r="E82">
            <v>59</v>
          </cell>
          <cell r="F82" t="str">
            <v>90</v>
          </cell>
          <cell r="G82" t="str">
            <v>ЯМАЛО-НЕНЕЦКИЙ АВТ.ОКРУГ</v>
          </cell>
          <cell r="H82" t="str">
            <v>Департамент природно-ресурсного регулирования и развития нефтегазового комплекса Ямало-Ненецкого АО</v>
          </cell>
        </row>
        <row r="83">
          <cell r="A83" t="str">
            <v>Ярославская обл. Департамент ЛХ</v>
          </cell>
          <cell r="B83" t="str">
            <v>021</v>
          </cell>
          <cell r="C83" t="str">
            <v>02</v>
          </cell>
          <cell r="D83" t="str">
            <v>01</v>
          </cell>
          <cell r="E83">
            <v>16</v>
          </cell>
          <cell r="F83" t="str">
            <v>71</v>
          </cell>
          <cell r="G83" t="str">
            <v>ЯРОСЛАВСКАЯ ОБЛАСТЬ</v>
          </cell>
          <cell r="H83" t="str">
            <v>Департамент лесного хозяйства Ярославской области</v>
          </cell>
        </row>
        <row r="1520">
          <cell r="J1520" t="str">
            <v>Аларское</v>
          </cell>
          <cell r="K1520" t="str">
            <v>08301</v>
          </cell>
        </row>
        <row r="1521">
          <cell r="J1521" t="str">
            <v>Баяндаевское</v>
          </cell>
          <cell r="K1521" t="str">
            <v>08302</v>
          </cell>
        </row>
        <row r="1522">
          <cell r="J1522" t="str">
            <v>Кировское</v>
          </cell>
          <cell r="K1522" t="str">
            <v>08303</v>
          </cell>
        </row>
        <row r="1523">
          <cell r="J1523" t="str">
            <v>Нукутское</v>
          </cell>
          <cell r="K1523" t="str">
            <v>08304</v>
          </cell>
        </row>
        <row r="1524">
          <cell r="J1524" t="str">
            <v>Осинское</v>
          </cell>
          <cell r="K1524" t="str">
            <v>08305</v>
          </cell>
        </row>
        <row r="1525">
          <cell r="J1525" t="str">
            <v>Усть-Ордынское</v>
          </cell>
          <cell r="K1525" t="str">
            <v>08306</v>
          </cell>
        </row>
        <row r="1526">
          <cell r="J1526" t="str">
            <v>Аппарат управления</v>
          </cell>
          <cell r="K1526" t="str">
            <v>08398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hyperlink" Target="mailto:otchet-rlh@roslesinforg.ru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9"/>
  <sheetViews>
    <sheetView showZeros="0" tabSelected="1" zoomScalePageLayoutView="0" workbookViewId="0" topLeftCell="A1">
      <selection activeCell="F14" sqref="F14"/>
    </sheetView>
  </sheetViews>
  <sheetFormatPr defaultColWidth="9.00390625" defaultRowHeight="12.75"/>
  <cols>
    <col min="1" max="1" width="2.875" style="1" customWidth="1"/>
    <col min="2" max="2" width="10.625" style="1" customWidth="1"/>
    <col min="3" max="3" width="11.125" style="1" customWidth="1"/>
    <col min="4" max="4" width="10.375" style="1" customWidth="1"/>
    <col min="5" max="11" width="9.125" style="1" customWidth="1"/>
    <col min="12" max="12" width="4.75390625" style="1" customWidth="1"/>
    <col min="13" max="16384" width="9.125" style="1" customWidth="1"/>
  </cols>
  <sheetData>
    <row r="1" spans="1:12" ht="12" customHeight="1" thickBot="1">
      <c r="A1" s="39"/>
      <c r="B1" s="86" t="s">
        <v>25</v>
      </c>
      <c r="C1" s="87" t="s">
        <v>139</v>
      </c>
      <c r="D1" s="88">
        <f>IF(F14=0,0,"0012"&amp;RIGHT(F14,2))</f>
        <v>0</v>
      </c>
      <c r="E1" s="89"/>
      <c r="F1" s="90" t="s">
        <v>89</v>
      </c>
      <c r="G1" s="39"/>
      <c r="H1" s="39"/>
      <c r="I1" s="39"/>
      <c r="J1" s="39"/>
      <c r="K1" s="39"/>
      <c r="L1" s="39"/>
    </row>
    <row r="2" spans="1:12" ht="72" customHeight="1" thickBot="1">
      <c r="A2" s="39"/>
      <c r="B2" s="148" t="s">
        <v>29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ht="15.75" customHeight="1" thickBot="1">
      <c r="A3" s="39"/>
      <c r="B3" s="157" t="s">
        <v>17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 ht="17.25" customHeight="1">
      <c r="A4" s="39"/>
      <c r="B4" s="154" t="s">
        <v>18</v>
      </c>
      <c r="C4" s="155"/>
      <c r="D4" s="155"/>
      <c r="E4" s="155"/>
      <c r="F4" s="155"/>
      <c r="G4" s="155"/>
      <c r="H4" s="155"/>
      <c r="I4" s="155"/>
      <c r="J4" s="155"/>
      <c r="K4" s="155"/>
      <c r="L4" s="156"/>
    </row>
    <row r="5" spans="1:12" ht="10.5" customHeight="1" thickBot="1">
      <c r="A5" s="39"/>
      <c r="B5" s="91"/>
      <c r="C5" s="34"/>
      <c r="D5" s="34"/>
      <c r="E5" s="34"/>
      <c r="F5" s="34"/>
      <c r="G5" s="34"/>
      <c r="H5" s="34"/>
      <c r="I5" s="34"/>
      <c r="J5" s="34"/>
      <c r="K5" s="34"/>
      <c r="L5" s="92"/>
    </row>
    <row r="6" spans="1:12" ht="30" customHeight="1" thickBot="1">
      <c r="A6" s="39"/>
      <c r="B6" s="91"/>
      <c r="C6" s="151"/>
      <c r="D6" s="152"/>
      <c r="E6" s="152"/>
      <c r="F6" s="152"/>
      <c r="G6" s="152"/>
      <c r="H6" s="152"/>
      <c r="I6" s="153"/>
      <c r="J6" s="34"/>
      <c r="K6" s="93" t="s">
        <v>89</v>
      </c>
      <c r="L6" s="94"/>
    </row>
    <row r="7" spans="1:12" ht="12.75">
      <c r="A7" s="39"/>
      <c r="B7" s="91"/>
      <c r="C7" s="147" t="s">
        <v>19</v>
      </c>
      <c r="D7" s="147"/>
      <c r="E7" s="147"/>
      <c r="F7" s="147"/>
      <c r="G7" s="147"/>
      <c r="H7" s="147"/>
      <c r="I7" s="147"/>
      <c r="J7" s="95"/>
      <c r="K7" s="95"/>
      <c r="L7" s="94"/>
    </row>
    <row r="8" spans="1:12" ht="17.25" customHeight="1">
      <c r="A8" s="39"/>
      <c r="B8" s="163" t="s">
        <v>26</v>
      </c>
      <c r="C8" s="164"/>
      <c r="D8" s="164"/>
      <c r="E8" s="164"/>
      <c r="F8" s="164"/>
      <c r="G8" s="164"/>
      <c r="H8" s="164"/>
      <c r="I8" s="164"/>
      <c r="J8" s="164"/>
      <c r="K8" s="164"/>
      <c r="L8" s="165"/>
    </row>
    <row r="9" spans="1:12" ht="95.25" customHeight="1" thickBot="1">
      <c r="A9" s="39"/>
      <c r="B9" s="91"/>
      <c r="C9" s="166" t="s">
        <v>28</v>
      </c>
      <c r="D9" s="166"/>
      <c r="E9" s="166"/>
      <c r="F9" s="166"/>
      <c r="G9" s="166"/>
      <c r="H9" s="166"/>
      <c r="I9" s="166"/>
      <c r="J9" s="34"/>
      <c r="K9" s="34"/>
      <c r="L9" s="94"/>
    </row>
    <row r="10" spans="1:12" ht="16.5" customHeight="1" thickBot="1">
      <c r="A10" s="39"/>
      <c r="B10" s="91"/>
      <c r="C10" s="160"/>
      <c r="D10" s="161"/>
      <c r="E10" s="161"/>
      <c r="F10" s="161"/>
      <c r="G10" s="161"/>
      <c r="H10" s="161"/>
      <c r="I10" s="162"/>
      <c r="J10" s="34"/>
      <c r="K10" s="96">
        <f>IF(C10&lt;&gt;"",F1,0)</f>
        <v>0</v>
      </c>
      <c r="L10" s="94"/>
    </row>
    <row r="11" spans="1:12" ht="12.75">
      <c r="A11" s="39"/>
      <c r="B11" s="91"/>
      <c r="C11" s="147" t="s">
        <v>27</v>
      </c>
      <c r="D11" s="147"/>
      <c r="E11" s="147"/>
      <c r="F11" s="147"/>
      <c r="G11" s="147"/>
      <c r="H11" s="147"/>
      <c r="I11" s="147"/>
      <c r="J11" s="95"/>
      <c r="K11" s="95"/>
      <c r="L11" s="94"/>
    </row>
    <row r="12" spans="1:12" ht="15.75" customHeight="1">
      <c r="A12" s="39"/>
      <c r="B12" s="144" t="s">
        <v>86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1:12" ht="10.5" customHeight="1" thickBot="1">
      <c r="A13" s="39"/>
      <c r="B13" s="91"/>
      <c r="C13" s="34"/>
      <c r="D13" s="34"/>
      <c r="E13" s="34"/>
      <c r="F13" s="34"/>
      <c r="G13" s="34"/>
      <c r="H13" s="34"/>
      <c r="I13" s="34"/>
      <c r="J13" s="34"/>
      <c r="K13" s="34"/>
      <c r="L13" s="94"/>
    </row>
    <row r="14" spans="1:12" ht="15" customHeight="1" thickBot="1">
      <c r="A14" s="39"/>
      <c r="B14" s="91"/>
      <c r="C14" s="97"/>
      <c r="D14" s="97"/>
      <c r="E14" s="98" t="s">
        <v>0</v>
      </c>
      <c r="F14" s="99"/>
      <c r="G14" s="100" t="s">
        <v>1</v>
      </c>
      <c r="H14" s="39"/>
      <c r="I14" s="34"/>
      <c r="J14" s="34"/>
      <c r="K14" s="34"/>
      <c r="L14" s="94"/>
    </row>
    <row r="15" spans="1:12" ht="9.75" customHeight="1" thickBot="1">
      <c r="A15" s="39"/>
      <c r="B15" s="101"/>
      <c r="C15" s="102"/>
      <c r="D15" s="102"/>
      <c r="E15" s="102"/>
      <c r="F15" s="102"/>
      <c r="G15" s="102"/>
      <c r="H15" s="102"/>
      <c r="I15" s="102"/>
      <c r="J15" s="102"/>
      <c r="K15" s="103"/>
      <c r="L15" s="104"/>
    </row>
    <row r="16" spans="1:12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9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44.25" customHeight="1" thickBot="1">
      <c r="A18" s="39"/>
      <c r="B18" s="137" t="s">
        <v>24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9"/>
    </row>
    <row r="19" spans="1:12" ht="7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5.75">
      <c r="A20" s="39"/>
      <c r="B20" s="140" t="s">
        <v>20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spans="1:12" ht="7.5" customHeight="1" thickBot="1">
      <c r="A21" s="39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ht="33" customHeight="1" thickBot="1">
      <c r="A22" s="39"/>
      <c r="B22" s="106"/>
      <c r="C22" s="141" t="s">
        <v>21</v>
      </c>
      <c r="D22" s="142"/>
      <c r="E22" s="142"/>
      <c r="F22" s="142"/>
      <c r="G22" s="142"/>
      <c r="H22" s="142"/>
      <c r="I22" s="142"/>
      <c r="J22" s="143"/>
      <c r="K22" s="106"/>
      <c r="L22" s="106"/>
    </row>
    <row r="23" spans="1:12" ht="9" customHeight="1" thickBot="1">
      <c r="A23" s="39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ht="48" customHeight="1" thickBot="1">
      <c r="A24" s="39"/>
      <c r="B24" s="168" t="s">
        <v>22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70"/>
    </row>
    <row r="25" spans="1:12" ht="6" customHeight="1">
      <c r="A25" s="39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ht="17.25" customHeight="1">
      <c r="A26" s="107"/>
      <c r="B26" s="171" t="s">
        <v>83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</row>
    <row r="27" spans="1:12" ht="51" customHeight="1">
      <c r="A27" s="107"/>
      <c r="B27" s="172" t="s">
        <v>87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1:12" ht="36.75" customHeight="1">
      <c r="A28" s="107"/>
      <c r="B28" s="172" t="s">
        <v>138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1:12" ht="33" customHeight="1">
      <c r="A29" s="107"/>
      <c r="B29" s="172" t="s">
        <v>100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1:12" ht="46.5" customHeight="1">
      <c r="A30" s="107"/>
      <c r="B30" s="172" t="s">
        <v>23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1:12" ht="66.75" customHeight="1">
      <c r="A31" s="107"/>
      <c r="B31" s="173" t="s">
        <v>44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 ht="111" customHeight="1">
      <c r="A32" s="108"/>
      <c r="B32" s="174" t="s">
        <v>45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  <row r="33" spans="1:12" ht="67.5" customHeight="1">
      <c r="A33" s="108"/>
      <c r="B33" s="167" t="s">
        <v>80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</row>
    <row r="34" spans="1:12" ht="20.25" customHeight="1">
      <c r="A34" s="109"/>
      <c r="B34" s="167" t="s">
        <v>46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</row>
    <row r="35" spans="1:12" ht="15.75">
      <c r="A35" s="109"/>
      <c r="B35" s="175" t="s">
        <v>47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36" spans="1:12" ht="18.75" customHeight="1">
      <c r="A36" s="109"/>
      <c r="B36" s="175" t="s">
        <v>68</v>
      </c>
      <c r="C36" s="175"/>
      <c r="D36" s="175"/>
      <c r="E36" s="175"/>
      <c r="F36" s="179" t="s">
        <v>101</v>
      </c>
      <c r="G36" s="179"/>
      <c r="H36" s="179"/>
      <c r="I36" s="110"/>
      <c r="J36" s="110"/>
      <c r="K36" s="110"/>
      <c r="L36" s="110"/>
    </row>
    <row r="37" spans="1:12" ht="18.75" customHeight="1">
      <c r="A37" s="107"/>
      <c r="B37" s="175" t="s">
        <v>48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2" ht="15.75">
      <c r="A38" s="107"/>
      <c r="B38" s="176" t="s">
        <v>69</v>
      </c>
      <c r="C38" s="177"/>
      <c r="D38" s="178" t="s">
        <v>70</v>
      </c>
      <c r="E38" s="178"/>
      <c r="F38" s="178"/>
      <c r="G38" s="178"/>
      <c r="H38" s="178"/>
      <c r="I38" s="178"/>
      <c r="J38" s="178"/>
      <c r="K38" s="178"/>
      <c r="L38" s="178"/>
    </row>
    <row r="39" spans="1:12" ht="12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</sheetData>
  <sheetProtection sheet="1" objects="1" scenarios="1"/>
  <mergeCells count="29">
    <mergeCell ref="B31:L31"/>
    <mergeCell ref="B32:L32"/>
    <mergeCell ref="B34:L34"/>
    <mergeCell ref="B35:L35"/>
    <mergeCell ref="B37:L37"/>
    <mergeCell ref="B38:C38"/>
    <mergeCell ref="D38:L38"/>
    <mergeCell ref="B36:E36"/>
    <mergeCell ref="F36:H36"/>
    <mergeCell ref="C10:I10"/>
    <mergeCell ref="B8:L8"/>
    <mergeCell ref="C9:I9"/>
    <mergeCell ref="B33:L33"/>
    <mergeCell ref="B24:L24"/>
    <mergeCell ref="B26:L26"/>
    <mergeCell ref="B27:L27"/>
    <mergeCell ref="B28:L28"/>
    <mergeCell ref="B29:L29"/>
    <mergeCell ref="B30:L30"/>
    <mergeCell ref="B18:L18"/>
    <mergeCell ref="B20:L20"/>
    <mergeCell ref="C22:J22"/>
    <mergeCell ref="B12:L12"/>
    <mergeCell ref="C11:I11"/>
    <mergeCell ref="B2:L2"/>
    <mergeCell ref="C6:I6"/>
    <mergeCell ref="B4:L4"/>
    <mergeCell ref="B3:L3"/>
    <mergeCell ref="C7:I7"/>
  </mergeCells>
  <dataValidations count="3">
    <dataValidation errorStyle="information" type="list" allowBlank="1" showInputMessage="1" showErrorMessage="1" prompt="Выберите год" errorTitle="ОШИБКА!" error="Воспользуйтесь выпадающим списком" sqref="F14">
      <formula1>"2023,2024,2025"</formula1>
    </dataValidation>
    <dataValidation type="list" allowBlank="1" showInputMessage="1" showErrorMessage="1" prompt="Выберите наименование лесничества (лесхоза)" sqref="C10:I10">
      <formula1>список_лх</formula1>
    </dataValidation>
    <dataValidation allowBlank="1" sqref="C6:I6"/>
  </dataValidations>
  <hyperlinks>
    <hyperlink ref="B38" r:id="rId1" display="www.roslesinforg.ru"/>
    <hyperlink ref="F36" r:id="rId2" display="otchet-rlh@roslesinforg.ru"/>
  </hyperlinks>
  <printOptions horizontalCentered="1"/>
  <pageMargins left="0.1968503937007874" right="0.1968503937007874" top="0.3" bottom="0.1968503937007874" header="0.17" footer="0.31496062992125984"/>
  <pageSetup horizontalDpi="600" verticalDpi="600" orientation="portrait" paperSize="9" scale="9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53"/>
  <sheetViews>
    <sheetView showZeros="0" zoomScaleSheetLayoutView="75" zoomScalePageLayoutView="0" workbookViewId="0" topLeftCell="A1">
      <selection activeCell="Q8" sqref="Q8"/>
    </sheetView>
  </sheetViews>
  <sheetFormatPr defaultColWidth="9.00390625" defaultRowHeight="12.75"/>
  <cols>
    <col min="1" max="1" width="7.125" style="4" bestFit="1" customWidth="1"/>
    <col min="2" max="2" width="9.125" style="2" bestFit="1" customWidth="1"/>
    <col min="3" max="3" width="30.625" style="3" customWidth="1"/>
    <col min="4" max="4" width="15.625" style="2" customWidth="1"/>
    <col min="5" max="5" width="14.875" style="2" customWidth="1"/>
    <col min="6" max="6" width="16.375" style="2" customWidth="1"/>
    <col min="7" max="7" width="15.375" style="2" customWidth="1"/>
    <col min="8" max="8" width="16.75390625" style="2" customWidth="1"/>
    <col min="9" max="9" width="15.625" style="2" customWidth="1"/>
    <col min="10" max="10" width="4.75390625" style="2" customWidth="1"/>
    <col min="11" max="11" width="8.875" style="2" customWidth="1"/>
    <col min="12" max="12" width="19.25390625" style="2" bestFit="1" customWidth="1"/>
    <col min="13" max="13" width="13.375" style="2" customWidth="1"/>
    <col min="14" max="14" width="9.125" style="2" customWidth="1"/>
    <col min="15" max="15" width="22.375" style="2" bestFit="1" customWidth="1"/>
    <col min="16" max="16384" width="9.125" style="2" customWidth="1"/>
  </cols>
  <sheetData>
    <row r="1" spans="1:15" ht="12" customHeight="1">
      <c r="A1" s="27" t="s">
        <v>82</v>
      </c>
      <c r="B1" s="28" t="s">
        <v>81</v>
      </c>
      <c r="C1" s="29">
        <f>IF(Рекомендации!$K$10=0,Рекомендации!$K$6,Рекомендации!$K$10)</f>
      </c>
      <c r="D1" s="30">
        <f>Рекомендации!D1</f>
        <v>0</v>
      </c>
      <c r="E1" s="31"/>
      <c r="F1" s="32"/>
      <c r="G1" s="32"/>
      <c r="H1" s="32"/>
      <c r="I1" s="32"/>
      <c r="J1" s="32"/>
      <c r="K1" s="33"/>
      <c r="L1" s="33"/>
      <c r="M1" s="33"/>
      <c r="N1" s="33"/>
      <c r="O1" s="33"/>
    </row>
    <row r="2" spans="1:15" s="1" customFormat="1" ht="122.25" customHeight="1">
      <c r="A2" s="35"/>
      <c r="B2" s="36"/>
      <c r="C2" s="37"/>
      <c r="D2" s="36"/>
      <c r="E2" s="36"/>
      <c r="F2" s="38"/>
      <c r="G2" s="39"/>
      <c r="H2" s="40"/>
      <c r="I2" s="40"/>
      <c r="J2" s="39"/>
      <c r="K2" s="39"/>
      <c r="L2" s="40"/>
      <c r="M2" s="39"/>
      <c r="N2" s="39"/>
      <c r="O2" s="39"/>
    </row>
    <row r="3" spans="1:15" ht="18" customHeight="1">
      <c r="A3" s="188" t="s">
        <v>74</v>
      </c>
      <c r="B3" s="188"/>
      <c r="C3" s="188"/>
      <c r="D3" s="188"/>
      <c r="E3" s="188"/>
      <c r="F3" s="188"/>
      <c r="G3" s="188"/>
      <c r="H3" s="188"/>
      <c r="I3" s="188"/>
      <c r="J3" s="41"/>
      <c r="K3" s="33"/>
      <c r="L3" s="33"/>
      <c r="M3" s="33"/>
      <c r="N3" s="33"/>
      <c r="O3" s="33"/>
    </row>
    <row r="4" spans="1:15" ht="15.75">
      <c r="A4" s="42"/>
      <c r="B4" s="43"/>
      <c r="C4" s="43"/>
      <c r="D4" s="44" t="s">
        <v>0</v>
      </c>
      <c r="E4" s="45">
        <f>Рекомендации!F14</f>
        <v>0</v>
      </c>
      <c r="F4" s="46" t="s">
        <v>1</v>
      </c>
      <c r="G4" s="43"/>
      <c r="H4" s="43"/>
      <c r="I4" s="47"/>
      <c r="J4" s="47"/>
      <c r="K4" s="33"/>
      <c r="L4" s="33"/>
      <c r="M4" s="33"/>
      <c r="N4" s="33"/>
      <c r="O4" s="33"/>
    </row>
    <row r="5" spans="1:15" ht="3.75" customHeight="1">
      <c r="A5" s="48"/>
      <c r="B5" s="48"/>
      <c r="C5" s="48"/>
      <c r="D5" s="48"/>
      <c r="E5" s="48"/>
      <c r="F5" s="48"/>
      <c r="G5" s="48"/>
      <c r="H5" s="49"/>
      <c r="I5" s="49"/>
      <c r="J5" s="49"/>
      <c r="K5" s="33"/>
      <c r="L5" s="33"/>
      <c r="M5" s="33"/>
      <c r="N5" s="33"/>
      <c r="O5" s="33"/>
    </row>
    <row r="6" spans="1:15" s="1" customFormat="1" ht="15.75">
      <c r="A6" s="38"/>
      <c r="B6" s="39"/>
      <c r="C6" s="182">
        <f>Рекомендации!C6</f>
        <v>0</v>
      </c>
      <c r="D6" s="182"/>
      <c r="E6" s="182"/>
      <c r="F6" s="182"/>
      <c r="G6" s="182"/>
      <c r="H6" s="39"/>
      <c r="I6" s="34"/>
      <c r="J6" s="34"/>
      <c r="K6" s="34"/>
      <c r="L6" s="34"/>
      <c r="M6" s="39"/>
      <c r="N6" s="39"/>
      <c r="O6" s="33"/>
    </row>
    <row r="7" spans="1:15" s="1" customFormat="1" ht="12.75">
      <c r="A7" s="39"/>
      <c r="B7" s="39"/>
      <c r="C7" s="183" t="s">
        <v>19</v>
      </c>
      <c r="D7" s="183"/>
      <c r="E7" s="183"/>
      <c r="F7" s="183"/>
      <c r="G7" s="183"/>
      <c r="H7" s="120"/>
      <c r="I7" s="34"/>
      <c r="J7" s="34"/>
      <c r="K7" s="34"/>
      <c r="L7" s="34"/>
      <c r="M7" s="39"/>
      <c r="N7" s="39"/>
      <c r="O7" s="33"/>
    </row>
    <row r="8" spans="1:15" s="1" customFormat="1" ht="15">
      <c r="A8" s="39"/>
      <c r="B8" s="50"/>
      <c r="C8" s="189">
        <f>Рекомендации!C10</f>
        <v>0</v>
      </c>
      <c r="D8" s="189"/>
      <c r="E8" s="189"/>
      <c r="F8" s="189"/>
      <c r="G8" s="189"/>
      <c r="H8" s="39"/>
      <c r="I8" s="51"/>
      <c r="J8" s="51"/>
      <c r="K8" s="51"/>
      <c r="L8" s="51"/>
      <c r="M8" s="39"/>
      <c r="N8" s="39"/>
      <c r="O8" s="33"/>
    </row>
    <row r="9" spans="1:15" s="1" customFormat="1" ht="15.75">
      <c r="A9" s="39"/>
      <c r="B9" s="39"/>
      <c r="C9" s="190" t="s">
        <v>27</v>
      </c>
      <c r="D9" s="190"/>
      <c r="E9" s="190"/>
      <c r="F9" s="190"/>
      <c r="G9" s="190"/>
      <c r="H9" s="39"/>
      <c r="I9" s="39"/>
      <c r="J9" s="39"/>
      <c r="K9" s="39"/>
      <c r="L9" s="52"/>
      <c r="M9" s="52"/>
      <c r="N9" s="39"/>
      <c r="O9" s="33"/>
    </row>
    <row r="10" spans="1:15" s="1" customFormat="1" ht="6" customHeight="1">
      <c r="A10" s="39"/>
      <c r="B10" s="39"/>
      <c r="C10" s="39"/>
      <c r="D10" s="51"/>
      <c r="E10" s="51"/>
      <c r="F10" s="51"/>
      <c r="G10" s="51"/>
      <c r="H10" s="39"/>
      <c r="I10" s="39"/>
      <c r="J10" s="39"/>
      <c r="K10" s="39"/>
      <c r="L10" s="52"/>
      <c r="M10" s="52"/>
      <c r="N10" s="39"/>
      <c r="O10" s="33"/>
    </row>
    <row r="11" spans="1:15" ht="15">
      <c r="A11" s="39"/>
      <c r="B11" s="191" t="s">
        <v>103</v>
      </c>
      <c r="C11" s="191"/>
      <c r="D11" s="191"/>
      <c r="E11" s="191"/>
      <c r="F11" s="191"/>
      <c r="G11" s="191"/>
      <c r="H11" s="191"/>
      <c r="I11" s="191"/>
      <c r="J11" s="39"/>
      <c r="K11" s="39"/>
      <c r="L11" s="39"/>
      <c r="M11" s="39"/>
      <c r="N11" s="39"/>
      <c r="O11" s="39"/>
    </row>
    <row r="12" spans="1:15" s="1" customFormat="1" ht="12.75" customHeight="1">
      <c r="A12" s="39"/>
      <c r="B12" s="39"/>
      <c r="C12" s="39"/>
      <c r="D12" s="39"/>
      <c r="E12" s="39"/>
      <c r="F12" s="39"/>
      <c r="G12" s="125"/>
      <c r="H12" s="125"/>
      <c r="I12" s="125"/>
      <c r="J12" s="34"/>
      <c r="K12" s="203" t="s">
        <v>91</v>
      </c>
      <c r="L12" s="204"/>
      <c r="M12" s="34"/>
      <c r="N12" s="39"/>
      <c r="O12" s="39"/>
    </row>
    <row r="13" spans="1:15" s="1" customFormat="1" ht="41.25" customHeight="1">
      <c r="A13" s="39"/>
      <c r="B13" s="122" t="s">
        <v>2</v>
      </c>
      <c r="C13" s="193" t="s">
        <v>3</v>
      </c>
      <c r="D13" s="193"/>
      <c r="E13" s="193"/>
      <c r="F13" s="193"/>
      <c r="G13" s="193"/>
      <c r="H13" s="123" t="s">
        <v>127</v>
      </c>
      <c r="I13" s="123" t="s">
        <v>126</v>
      </c>
      <c r="J13" s="39"/>
      <c r="K13" s="205"/>
      <c r="L13" s="206"/>
      <c r="M13" s="39"/>
      <c r="N13" s="39"/>
      <c r="O13" s="39"/>
    </row>
    <row r="14" spans="1:15" s="5" customFormat="1" ht="12.75">
      <c r="A14" s="53"/>
      <c r="B14" s="121">
        <v>1</v>
      </c>
      <c r="C14" s="192">
        <v>2</v>
      </c>
      <c r="D14" s="192"/>
      <c r="E14" s="192"/>
      <c r="F14" s="192"/>
      <c r="G14" s="192"/>
      <c r="H14" s="121">
        <v>3</v>
      </c>
      <c r="I14" s="121">
        <v>4</v>
      </c>
      <c r="J14" s="54"/>
      <c r="K14" s="55" t="s">
        <v>92</v>
      </c>
      <c r="L14" s="128" t="s">
        <v>128</v>
      </c>
      <c r="M14" s="54"/>
      <c r="N14" s="124"/>
      <c r="O14" s="124"/>
    </row>
    <row r="15" spans="1:15" s="5" customFormat="1" ht="12.75" customHeight="1">
      <c r="A15" s="53"/>
      <c r="B15" s="192" t="s">
        <v>104</v>
      </c>
      <c r="C15" s="192"/>
      <c r="D15" s="192"/>
      <c r="E15" s="192"/>
      <c r="F15" s="192"/>
      <c r="G15" s="192"/>
      <c r="H15" s="192"/>
      <c r="I15" s="192"/>
      <c r="J15" s="54"/>
      <c r="K15" s="113" t="s">
        <v>125</v>
      </c>
      <c r="L15" s="127">
        <f>ROUND(IF(I17&gt;=I18+I22,0,I17-I18-I22),1)</f>
        <v>0</v>
      </c>
      <c r="M15" s="54"/>
      <c r="N15" s="196" t="s">
        <v>91</v>
      </c>
      <c r="O15" s="196"/>
    </row>
    <row r="16" spans="1:15" s="5" customFormat="1" ht="12.75" customHeight="1" hidden="1">
      <c r="A16" s="53"/>
      <c r="B16" s="121">
        <v>1</v>
      </c>
      <c r="C16" s="198">
        <v>2</v>
      </c>
      <c r="D16" s="199"/>
      <c r="E16" s="199"/>
      <c r="F16" s="199"/>
      <c r="G16" s="200"/>
      <c r="H16" s="121">
        <v>3</v>
      </c>
      <c r="I16" s="121">
        <v>4</v>
      </c>
      <c r="J16" s="54"/>
      <c r="K16" s="56"/>
      <c r="L16" s="56"/>
      <c r="M16" s="54"/>
      <c r="N16" s="210" t="s">
        <v>92</v>
      </c>
      <c r="O16" s="208" t="s">
        <v>141</v>
      </c>
    </row>
    <row r="17" spans="1:15" s="6" customFormat="1" ht="32.25" customHeight="1">
      <c r="A17" s="53"/>
      <c r="B17" s="121" t="s">
        <v>4</v>
      </c>
      <c r="C17" s="195" t="s">
        <v>105</v>
      </c>
      <c r="D17" s="195"/>
      <c r="E17" s="195"/>
      <c r="F17" s="195"/>
      <c r="G17" s="195"/>
      <c r="H17" s="133" t="s">
        <v>120</v>
      </c>
      <c r="I17" s="58"/>
      <c r="J17" s="54"/>
      <c r="K17" s="55" t="s">
        <v>92</v>
      </c>
      <c r="L17" s="128" t="s">
        <v>130</v>
      </c>
      <c r="M17" s="54"/>
      <c r="N17" s="211"/>
      <c r="O17" s="209"/>
    </row>
    <row r="18" spans="1:15" s="7" customFormat="1" ht="26.25" customHeight="1">
      <c r="A18" s="53"/>
      <c r="B18" s="121" t="s">
        <v>5</v>
      </c>
      <c r="C18" s="201" t="s">
        <v>122</v>
      </c>
      <c r="D18" s="201"/>
      <c r="E18" s="201"/>
      <c r="F18" s="201"/>
      <c r="G18" s="201"/>
      <c r="H18" s="134">
        <f>SUM(H19:H20)</f>
        <v>0</v>
      </c>
      <c r="I18" s="59">
        <f>SUM(I19:I20)</f>
        <v>0</v>
      </c>
      <c r="J18" s="54"/>
      <c r="K18" s="113" t="s">
        <v>129</v>
      </c>
      <c r="L18" s="127">
        <f>ROUND(IF(H20&gt;=H21,0,H20-H21),1)</f>
        <v>0</v>
      </c>
      <c r="M18" s="54"/>
      <c r="N18" s="68" t="s">
        <v>93</v>
      </c>
      <c r="O18" s="130">
        <f>IF(SUM(H18,I18)=0,0,IF(OR(H18&lt;=0,I18&lt;=0),"Ошибка",0))</f>
        <v>0</v>
      </c>
    </row>
    <row r="19" spans="1:15" s="7" customFormat="1" ht="27" customHeight="1">
      <c r="A19" s="53"/>
      <c r="B19" s="121" t="s">
        <v>6</v>
      </c>
      <c r="C19" s="202" t="s">
        <v>121</v>
      </c>
      <c r="D19" s="202"/>
      <c r="E19" s="202"/>
      <c r="F19" s="202"/>
      <c r="G19" s="202"/>
      <c r="H19" s="131"/>
      <c r="I19" s="58"/>
      <c r="J19" s="54"/>
      <c r="K19" s="113" t="s">
        <v>125</v>
      </c>
      <c r="L19" s="126">
        <f>ROUND(IF(I20&gt;=I21,0,I20-I21),0)</f>
        <v>0</v>
      </c>
      <c r="M19" s="54"/>
      <c r="N19" s="68" t="s">
        <v>94</v>
      </c>
      <c r="O19" s="130">
        <f>IF(SUM(H19,I19)=0,0,IF(OR(H19&lt;=0,I19&lt;=0),"Ошибка",0))</f>
        <v>0</v>
      </c>
    </row>
    <row r="20" spans="1:15" s="7" customFormat="1" ht="12.75">
      <c r="A20" s="53"/>
      <c r="B20" s="121" t="s">
        <v>7</v>
      </c>
      <c r="C20" s="202" t="s">
        <v>106</v>
      </c>
      <c r="D20" s="202"/>
      <c r="E20" s="202"/>
      <c r="F20" s="202"/>
      <c r="G20" s="202"/>
      <c r="H20" s="131"/>
      <c r="I20" s="58"/>
      <c r="J20" s="54"/>
      <c r="K20" s="60"/>
      <c r="L20" s="60"/>
      <c r="M20" s="54"/>
      <c r="N20" s="68" t="s">
        <v>95</v>
      </c>
      <c r="O20" s="130">
        <f>IF(SUM(H20,I20)=0,0,IF(OR(H20&lt;=0,I20&lt;=0),"Ошибка",0))</f>
        <v>0</v>
      </c>
    </row>
    <row r="21" spans="1:15" s="7" customFormat="1" ht="12.75">
      <c r="A21" s="53"/>
      <c r="B21" s="121" t="s">
        <v>8</v>
      </c>
      <c r="C21" s="197" t="s">
        <v>123</v>
      </c>
      <c r="D21" s="197"/>
      <c r="E21" s="197"/>
      <c r="F21" s="197"/>
      <c r="G21" s="197"/>
      <c r="H21" s="131"/>
      <c r="I21" s="58"/>
      <c r="J21" s="54"/>
      <c r="K21" s="60"/>
      <c r="L21" s="60"/>
      <c r="M21" s="60"/>
      <c r="N21" s="68" t="s">
        <v>96</v>
      </c>
      <c r="O21" s="130">
        <f>IF(SUM(H21,I21)=0,0,IF(OR(H21&lt;=0,I21&lt;=0),"Ошибка",0))</f>
        <v>0</v>
      </c>
    </row>
    <row r="22" spans="1:15" s="7" customFormat="1" ht="13.5" customHeight="1">
      <c r="A22" s="53"/>
      <c r="B22" s="121" t="s">
        <v>9</v>
      </c>
      <c r="C22" s="201" t="s">
        <v>107</v>
      </c>
      <c r="D22" s="201"/>
      <c r="E22" s="201"/>
      <c r="F22" s="201"/>
      <c r="G22" s="201"/>
      <c r="H22" s="131"/>
      <c r="I22" s="58"/>
      <c r="J22" s="54"/>
      <c r="K22" s="60"/>
      <c r="L22" s="60"/>
      <c r="M22" s="54"/>
      <c r="N22" s="68" t="s">
        <v>97</v>
      </c>
      <c r="O22" s="130">
        <f>IF(SUM(H22,I22)=0,0,IF(OR(H22&lt;=0,I22&lt;=0),"Ошибка",0))</f>
        <v>0</v>
      </c>
    </row>
    <row r="23" spans="1:15" s="7" customFormat="1" ht="13.5" customHeight="1">
      <c r="A23" s="53"/>
      <c r="B23" s="192" t="s">
        <v>108</v>
      </c>
      <c r="C23" s="192"/>
      <c r="D23" s="192"/>
      <c r="E23" s="192"/>
      <c r="F23" s="192"/>
      <c r="G23" s="192"/>
      <c r="H23" s="192"/>
      <c r="I23" s="192"/>
      <c r="J23" s="54"/>
      <c r="K23" s="196" t="s">
        <v>91</v>
      </c>
      <c r="L23" s="196"/>
      <c r="M23" s="54"/>
      <c r="N23" s="60"/>
      <c r="O23" s="60"/>
    </row>
    <row r="24" spans="1:15" s="7" customFormat="1" ht="13.5" customHeight="1" hidden="1">
      <c r="A24" s="53"/>
      <c r="B24" s="121">
        <v>1</v>
      </c>
      <c r="C24" s="198">
        <v>2</v>
      </c>
      <c r="D24" s="199"/>
      <c r="E24" s="199"/>
      <c r="F24" s="199"/>
      <c r="G24" s="200"/>
      <c r="H24" s="121">
        <v>3</v>
      </c>
      <c r="I24" s="121">
        <v>4</v>
      </c>
      <c r="J24" s="54"/>
      <c r="K24" s="60"/>
      <c r="L24" s="60"/>
      <c r="M24" s="54"/>
      <c r="N24" s="117"/>
      <c r="O24" s="117"/>
    </row>
    <row r="25" spans="1:15" s="7" customFormat="1" ht="15.75" customHeight="1">
      <c r="A25" s="53"/>
      <c r="B25" s="121" t="s">
        <v>10</v>
      </c>
      <c r="C25" s="195" t="s">
        <v>109</v>
      </c>
      <c r="D25" s="195"/>
      <c r="E25" s="195"/>
      <c r="F25" s="195"/>
      <c r="G25" s="195"/>
      <c r="H25" s="57" t="s">
        <v>120</v>
      </c>
      <c r="I25" s="58"/>
      <c r="J25" s="54"/>
      <c r="K25" s="55" t="s">
        <v>92</v>
      </c>
      <c r="L25" s="128" t="s">
        <v>131</v>
      </c>
      <c r="M25" s="54"/>
      <c r="N25" s="196" t="s">
        <v>91</v>
      </c>
      <c r="O25" s="196"/>
    </row>
    <row r="26" spans="1:15" s="7" customFormat="1" ht="24">
      <c r="A26" s="53"/>
      <c r="B26" s="121" t="s">
        <v>53</v>
      </c>
      <c r="C26" s="201" t="s">
        <v>119</v>
      </c>
      <c r="D26" s="201"/>
      <c r="E26" s="201"/>
      <c r="F26" s="201"/>
      <c r="G26" s="201"/>
      <c r="H26" s="57" t="s">
        <v>120</v>
      </c>
      <c r="I26" s="59">
        <f>I27+I28+I31</f>
        <v>0</v>
      </c>
      <c r="J26" s="54"/>
      <c r="K26" s="113" t="s">
        <v>125</v>
      </c>
      <c r="L26" s="126">
        <f>ROUND(IF(I25&gt;=I26+I32,0,I25-I26-I32),0)</f>
        <v>0</v>
      </c>
      <c r="M26" s="54"/>
      <c r="N26" s="111" t="s">
        <v>92</v>
      </c>
      <c r="O26" s="62" t="s">
        <v>141</v>
      </c>
    </row>
    <row r="27" spans="1:15" s="7" customFormat="1" ht="28.5" customHeight="1">
      <c r="A27" s="53"/>
      <c r="B27" s="121" t="s">
        <v>54</v>
      </c>
      <c r="C27" s="202" t="s">
        <v>118</v>
      </c>
      <c r="D27" s="202"/>
      <c r="E27" s="202"/>
      <c r="F27" s="202"/>
      <c r="G27" s="202"/>
      <c r="H27" s="131"/>
      <c r="I27" s="58"/>
      <c r="J27" s="54"/>
      <c r="K27" s="55" t="s">
        <v>92</v>
      </c>
      <c r="L27" s="129" t="s">
        <v>137</v>
      </c>
      <c r="M27" s="54"/>
      <c r="N27" s="213" t="s">
        <v>98</v>
      </c>
      <c r="O27" s="212">
        <f>IF(SUM(H27,I27)=0,0,IF(OR(H27&lt;=0,I27&lt;=0),"Ошибка",0))</f>
        <v>0</v>
      </c>
    </row>
    <row r="28" spans="1:15" s="7" customFormat="1" ht="12.75">
      <c r="A28" s="53"/>
      <c r="B28" s="121">
        <v>10</v>
      </c>
      <c r="C28" s="202" t="s">
        <v>114</v>
      </c>
      <c r="D28" s="202"/>
      <c r="E28" s="202"/>
      <c r="F28" s="202"/>
      <c r="G28" s="202"/>
      <c r="H28" s="57" t="s">
        <v>120</v>
      </c>
      <c r="I28" s="59">
        <f>SUM(I29:I30)</f>
        <v>0</v>
      </c>
      <c r="J28" s="64"/>
      <c r="K28" s="113" t="s">
        <v>129</v>
      </c>
      <c r="L28" s="130">
        <f>IF(H22+H32=0,0,IF(H32&lt;&gt;H22,0,"Ошибка"))</f>
        <v>0</v>
      </c>
      <c r="M28" s="60"/>
      <c r="N28" s="214"/>
      <c r="O28" s="212"/>
    </row>
    <row r="29" spans="1:15" s="7" customFormat="1" ht="28.5" customHeight="1">
      <c r="A29" s="53"/>
      <c r="B29" s="121" t="s">
        <v>110</v>
      </c>
      <c r="C29" s="197" t="s">
        <v>117</v>
      </c>
      <c r="D29" s="197"/>
      <c r="E29" s="197"/>
      <c r="F29" s="197"/>
      <c r="G29" s="197"/>
      <c r="H29" s="131"/>
      <c r="I29" s="58"/>
      <c r="J29" s="64"/>
      <c r="K29" s="113" t="s">
        <v>125</v>
      </c>
      <c r="L29" s="132">
        <f>IF(I22+I32=0,0,IF(I32&lt;&gt;I22,0,"Ошибка"))</f>
        <v>0</v>
      </c>
      <c r="M29" s="63"/>
      <c r="N29" s="68" t="s">
        <v>99</v>
      </c>
      <c r="O29" s="130">
        <f>IF(SUM(H29,I29)=0,0,IF(OR(H29&lt;=0,I29&lt;=0),"Ошибка",0))</f>
        <v>0</v>
      </c>
    </row>
    <row r="30" spans="1:15" s="7" customFormat="1" ht="13.5" customHeight="1">
      <c r="A30" s="53"/>
      <c r="B30" s="121" t="s">
        <v>111</v>
      </c>
      <c r="C30" s="197" t="s">
        <v>115</v>
      </c>
      <c r="D30" s="197"/>
      <c r="E30" s="197"/>
      <c r="F30" s="197"/>
      <c r="G30" s="197"/>
      <c r="H30" s="131"/>
      <c r="I30" s="58"/>
      <c r="J30" s="64"/>
      <c r="K30" s="39"/>
      <c r="L30" s="39"/>
      <c r="M30" s="63"/>
      <c r="N30" s="68" t="s">
        <v>132</v>
      </c>
      <c r="O30" s="130">
        <f>IF(SUM(H30,I30)=0,0,IF(OR(H30&lt;=0,I30&lt;=0),"Ошибка",0))</f>
        <v>0</v>
      </c>
    </row>
    <row r="31" spans="1:15" s="7" customFormat="1" ht="12.75">
      <c r="A31" s="53"/>
      <c r="B31" s="121" t="s">
        <v>112</v>
      </c>
      <c r="C31" s="202" t="s">
        <v>116</v>
      </c>
      <c r="D31" s="202"/>
      <c r="E31" s="202"/>
      <c r="F31" s="202"/>
      <c r="G31" s="202"/>
      <c r="H31" s="131"/>
      <c r="I31" s="58"/>
      <c r="J31" s="64"/>
      <c r="K31" s="39"/>
      <c r="L31" s="39"/>
      <c r="M31" s="63"/>
      <c r="N31" s="68" t="s">
        <v>133</v>
      </c>
      <c r="O31" s="130">
        <f>IF(SUM(H31,I31)=0,0,IF(OR(H31&lt;=0,I31&lt;=0),"Ошибка",0))</f>
        <v>0</v>
      </c>
    </row>
    <row r="32" spans="1:15" s="7" customFormat="1" ht="28.5" customHeight="1">
      <c r="A32" s="53"/>
      <c r="B32" s="121" t="s">
        <v>113</v>
      </c>
      <c r="C32" s="201" t="s">
        <v>135</v>
      </c>
      <c r="D32" s="201"/>
      <c r="E32" s="201"/>
      <c r="F32" s="201"/>
      <c r="G32" s="201"/>
      <c r="H32" s="131"/>
      <c r="I32" s="58"/>
      <c r="J32" s="54"/>
      <c r="K32" s="54"/>
      <c r="L32" s="63"/>
      <c r="M32" s="63"/>
      <c r="N32" s="68" t="s">
        <v>134</v>
      </c>
      <c r="O32" s="130">
        <f>IF(SUM(H32,I32)=0,0,IF(OR(H32&lt;=0,I32&lt;=0),"Ошибка",0))</f>
        <v>0</v>
      </c>
    </row>
    <row r="33" spans="1:15" s="7" customFormat="1" ht="4.5" customHeight="1">
      <c r="A33" s="53"/>
      <c r="B33" s="115"/>
      <c r="C33" s="116"/>
      <c r="D33" s="116"/>
      <c r="E33" s="116"/>
      <c r="F33" s="116"/>
      <c r="G33" s="60"/>
      <c r="H33" s="116"/>
      <c r="I33" s="116"/>
      <c r="J33" s="54"/>
      <c r="K33" s="54"/>
      <c r="L33" s="63"/>
      <c r="M33" s="63"/>
      <c r="N33" s="60"/>
      <c r="O33" s="61"/>
    </row>
    <row r="34" spans="1:15" s="7" customFormat="1" ht="15.75">
      <c r="A34" s="53"/>
      <c r="B34" s="191" t="s">
        <v>136</v>
      </c>
      <c r="C34" s="191"/>
      <c r="D34" s="191"/>
      <c r="E34" s="191"/>
      <c r="F34" s="191"/>
      <c r="G34" s="191"/>
      <c r="H34" s="191"/>
      <c r="I34" s="191"/>
      <c r="J34" s="54"/>
      <c r="K34" s="54"/>
      <c r="L34" s="63"/>
      <c r="M34" s="63"/>
      <c r="N34" s="60"/>
      <c r="O34" s="61"/>
    </row>
    <row r="35" spans="1:15" s="7" customFormat="1" ht="12" customHeight="1">
      <c r="A35" s="53"/>
      <c r="B35" s="65"/>
      <c r="C35" s="60"/>
      <c r="D35" s="60"/>
      <c r="E35" s="60"/>
      <c r="F35" s="60"/>
      <c r="G35" s="60"/>
      <c r="H35" s="125"/>
      <c r="I35" s="125"/>
      <c r="J35" s="54"/>
      <c r="K35" s="60"/>
      <c r="L35" s="60"/>
      <c r="M35" s="60"/>
      <c r="N35" s="60"/>
      <c r="O35" s="60"/>
    </row>
    <row r="36" spans="1:15" s="7" customFormat="1" ht="28.5" customHeight="1">
      <c r="A36" s="53"/>
      <c r="B36" s="123" t="s">
        <v>2</v>
      </c>
      <c r="C36" s="194" t="s">
        <v>11</v>
      </c>
      <c r="D36" s="194"/>
      <c r="E36" s="194"/>
      <c r="F36" s="194"/>
      <c r="G36" s="194"/>
      <c r="H36" s="123" t="s">
        <v>12</v>
      </c>
      <c r="I36" s="123" t="s">
        <v>13</v>
      </c>
      <c r="J36" s="54"/>
      <c r="K36" s="196" t="s">
        <v>88</v>
      </c>
      <c r="L36" s="196"/>
      <c r="M36" s="60"/>
      <c r="N36" s="196" t="s">
        <v>88</v>
      </c>
      <c r="O36" s="196"/>
    </row>
    <row r="37" spans="1:15" s="7" customFormat="1" ht="12" customHeight="1">
      <c r="A37" s="53"/>
      <c r="B37" s="66">
        <v>1</v>
      </c>
      <c r="C37" s="194">
        <v>2</v>
      </c>
      <c r="D37" s="194"/>
      <c r="E37" s="194"/>
      <c r="F37" s="194"/>
      <c r="G37" s="194"/>
      <c r="H37" s="66">
        <v>3</v>
      </c>
      <c r="I37" s="66">
        <v>4</v>
      </c>
      <c r="J37" s="54"/>
      <c r="K37" s="55" t="s">
        <v>92</v>
      </c>
      <c r="L37" s="62" t="s">
        <v>79</v>
      </c>
      <c r="M37" s="60"/>
      <c r="N37" s="112" t="s">
        <v>92</v>
      </c>
      <c r="O37" s="62" t="s">
        <v>124</v>
      </c>
    </row>
    <row r="38" spans="1:15" s="7" customFormat="1" ht="12.75">
      <c r="A38" s="53"/>
      <c r="B38" s="67">
        <v>15</v>
      </c>
      <c r="C38" s="187" t="s">
        <v>75</v>
      </c>
      <c r="D38" s="187"/>
      <c r="E38" s="187"/>
      <c r="F38" s="187"/>
      <c r="G38" s="187"/>
      <c r="H38" s="136">
        <f>SUM(H39:H44)</f>
        <v>0</v>
      </c>
      <c r="I38" s="136">
        <f>SUM(I39:I44)</f>
        <v>0</v>
      </c>
      <c r="J38" s="54"/>
      <c r="K38" s="68" t="str">
        <f>"стр."&amp;B38</f>
        <v>стр.15</v>
      </c>
      <c r="L38" s="126">
        <f aca="true" t="shared" si="0" ref="L38:L45">IF(H38&gt;=I38,0,H38-I38)</f>
        <v>0</v>
      </c>
      <c r="M38" s="60"/>
      <c r="N38" s="114" t="s">
        <v>129</v>
      </c>
      <c r="O38" s="126">
        <f>IF(H44&gt;=H45,0,H44-H45)</f>
        <v>0</v>
      </c>
    </row>
    <row r="39" spans="1:15" s="7" customFormat="1" ht="26.25" customHeight="1">
      <c r="A39" s="53"/>
      <c r="B39" s="67">
        <v>16</v>
      </c>
      <c r="C39" s="187" t="s">
        <v>71</v>
      </c>
      <c r="D39" s="187"/>
      <c r="E39" s="187"/>
      <c r="F39" s="187"/>
      <c r="G39" s="187"/>
      <c r="H39" s="131"/>
      <c r="I39" s="135"/>
      <c r="J39" s="54"/>
      <c r="K39" s="68" t="str">
        <f aca="true" t="shared" si="1" ref="K39:K45">"стр."&amp;B39</f>
        <v>стр.16</v>
      </c>
      <c r="L39" s="126">
        <f t="shared" si="0"/>
        <v>0</v>
      </c>
      <c r="M39" s="60"/>
      <c r="N39" s="114" t="s">
        <v>125</v>
      </c>
      <c r="O39" s="126">
        <f>IF(I44&gt;=I45,0,I44-I45)</f>
        <v>0</v>
      </c>
    </row>
    <row r="40" spans="1:15" s="7" customFormat="1" ht="12.75" customHeight="1">
      <c r="A40" s="53"/>
      <c r="B40" s="69">
        <v>17</v>
      </c>
      <c r="C40" s="187" t="s">
        <v>72</v>
      </c>
      <c r="D40" s="187"/>
      <c r="E40" s="187"/>
      <c r="F40" s="187"/>
      <c r="G40" s="187"/>
      <c r="H40" s="135"/>
      <c r="I40" s="135"/>
      <c r="J40" s="54"/>
      <c r="K40" s="68" t="str">
        <f t="shared" si="1"/>
        <v>стр.17</v>
      </c>
      <c r="L40" s="126">
        <f t="shared" si="0"/>
        <v>0</v>
      </c>
      <c r="M40" s="60"/>
      <c r="N40" s="61"/>
      <c r="O40" s="61"/>
    </row>
    <row r="41" spans="1:15" s="7" customFormat="1" ht="12.75" customHeight="1">
      <c r="A41" s="53"/>
      <c r="B41" s="69">
        <v>18</v>
      </c>
      <c r="C41" s="187" t="s">
        <v>73</v>
      </c>
      <c r="D41" s="187"/>
      <c r="E41" s="187"/>
      <c r="F41" s="187"/>
      <c r="G41" s="187"/>
      <c r="H41" s="135"/>
      <c r="I41" s="135"/>
      <c r="J41" s="54"/>
      <c r="K41" s="68" t="str">
        <f t="shared" si="1"/>
        <v>стр.18</v>
      </c>
      <c r="L41" s="126">
        <f t="shared" si="0"/>
        <v>0</v>
      </c>
      <c r="M41" s="60"/>
      <c r="N41" s="217"/>
      <c r="O41" s="217"/>
    </row>
    <row r="42" spans="1:15" s="7" customFormat="1" ht="12.75" customHeight="1">
      <c r="A42" s="53"/>
      <c r="B42" s="69">
        <v>19</v>
      </c>
      <c r="C42" s="187" t="s">
        <v>49</v>
      </c>
      <c r="D42" s="187"/>
      <c r="E42" s="187"/>
      <c r="F42" s="187"/>
      <c r="G42" s="187"/>
      <c r="H42" s="131"/>
      <c r="I42" s="135"/>
      <c r="J42" s="54"/>
      <c r="K42" s="68" t="str">
        <f t="shared" si="1"/>
        <v>стр.19</v>
      </c>
      <c r="L42" s="126">
        <f t="shared" si="0"/>
        <v>0</v>
      </c>
      <c r="M42" s="60"/>
      <c r="N42" s="217"/>
      <c r="O42" s="217"/>
    </row>
    <row r="43" spans="1:15" s="7" customFormat="1" ht="13.5" customHeight="1">
      <c r="A43" s="53"/>
      <c r="B43" s="69">
        <v>20</v>
      </c>
      <c r="C43" s="187" t="s">
        <v>50</v>
      </c>
      <c r="D43" s="187"/>
      <c r="E43" s="187"/>
      <c r="F43" s="187"/>
      <c r="G43" s="187"/>
      <c r="H43" s="135"/>
      <c r="I43" s="135"/>
      <c r="J43" s="54"/>
      <c r="K43" s="68" t="str">
        <f t="shared" si="1"/>
        <v>стр.20</v>
      </c>
      <c r="L43" s="126">
        <f t="shared" si="0"/>
        <v>0</v>
      </c>
      <c r="M43" s="60"/>
      <c r="N43" s="217"/>
      <c r="O43" s="217"/>
    </row>
    <row r="44" spans="1:15" s="7" customFormat="1" ht="13.5" customHeight="1">
      <c r="A44" s="53"/>
      <c r="B44" s="69">
        <v>21</v>
      </c>
      <c r="C44" s="187" t="s">
        <v>76</v>
      </c>
      <c r="D44" s="187"/>
      <c r="E44" s="187"/>
      <c r="F44" s="187"/>
      <c r="G44" s="187"/>
      <c r="H44" s="131"/>
      <c r="I44" s="135"/>
      <c r="J44" s="54"/>
      <c r="K44" s="68" t="str">
        <f t="shared" si="1"/>
        <v>стр.21</v>
      </c>
      <c r="L44" s="126">
        <f t="shared" si="0"/>
        <v>0</v>
      </c>
      <c r="M44" s="60"/>
      <c r="N44" s="217"/>
      <c r="O44" s="217"/>
    </row>
    <row r="45" spans="1:15" s="7" customFormat="1" ht="13.5" customHeight="1">
      <c r="A45" s="53"/>
      <c r="B45" s="69">
        <v>22</v>
      </c>
      <c r="C45" s="187" t="s">
        <v>51</v>
      </c>
      <c r="D45" s="187"/>
      <c r="E45" s="187"/>
      <c r="F45" s="187"/>
      <c r="G45" s="187"/>
      <c r="H45" s="135"/>
      <c r="I45" s="135"/>
      <c r="J45" s="54"/>
      <c r="K45" s="68" t="str">
        <f t="shared" si="1"/>
        <v>стр.22</v>
      </c>
      <c r="L45" s="126">
        <f t="shared" si="0"/>
        <v>0</v>
      </c>
      <c r="M45" s="60"/>
      <c r="N45" s="217"/>
      <c r="O45" s="217"/>
    </row>
    <row r="46" spans="1:15" s="7" customFormat="1" ht="12.75">
      <c r="A46" s="53"/>
      <c r="B46" s="65"/>
      <c r="C46" s="60"/>
      <c r="D46" s="60"/>
      <c r="E46" s="54"/>
      <c r="F46" s="54"/>
      <c r="G46" s="70"/>
      <c r="H46" s="70"/>
      <c r="I46" s="54"/>
      <c r="J46" s="54"/>
      <c r="K46" s="71"/>
      <c r="L46" s="63"/>
      <c r="M46" s="63"/>
      <c r="N46" s="217"/>
      <c r="O46" s="217"/>
    </row>
    <row r="47" spans="1:15" ht="12.75">
      <c r="A47" s="75"/>
      <c r="B47" s="76"/>
      <c r="C47" s="76"/>
      <c r="D47" s="77"/>
      <c r="E47" s="77"/>
      <c r="F47" s="77"/>
      <c r="G47" s="77"/>
      <c r="H47" s="77"/>
      <c r="I47" s="74"/>
      <c r="J47" s="74"/>
      <c r="K47" s="64"/>
      <c r="L47" s="72"/>
      <c r="M47" s="72"/>
      <c r="N47" s="217"/>
      <c r="O47" s="217"/>
    </row>
    <row r="48" spans="1:15" s="1" customFormat="1" ht="12.75">
      <c r="A48" s="78"/>
      <c r="B48" s="79"/>
      <c r="C48" s="186" t="s">
        <v>14</v>
      </c>
      <c r="D48" s="186"/>
      <c r="E48" s="186"/>
      <c r="F48" s="181"/>
      <c r="G48" s="181"/>
      <c r="H48" s="78"/>
      <c r="I48" s="119"/>
      <c r="J48" s="39"/>
      <c r="K48" s="72"/>
      <c r="L48" s="72"/>
      <c r="M48" s="72"/>
      <c r="N48" s="217"/>
      <c r="O48" s="217"/>
    </row>
    <row r="49" spans="1:15" s="1" customFormat="1" ht="12.75">
      <c r="A49" s="80"/>
      <c r="B49" s="78"/>
      <c r="C49" s="78"/>
      <c r="D49" s="78"/>
      <c r="E49" s="78"/>
      <c r="F49" s="180" t="s">
        <v>15</v>
      </c>
      <c r="G49" s="180"/>
      <c r="H49" s="78"/>
      <c r="I49" s="118" t="s">
        <v>16</v>
      </c>
      <c r="J49" s="39"/>
      <c r="K49" s="72"/>
      <c r="L49" s="39"/>
      <c r="M49" s="39"/>
      <c r="N49" s="217"/>
      <c r="O49" s="217"/>
    </row>
    <row r="50" spans="1:15" s="1" customFormat="1" ht="12.75">
      <c r="A50" s="207" t="s">
        <v>140</v>
      </c>
      <c r="B50" s="207"/>
      <c r="C50" s="207"/>
      <c r="D50" s="207"/>
      <c r="E50" s="207"/>
      <c r="F50" s="181"/>
      <c r="G50" s="181"/>
      <c r="H50" s="119"/>
      <c r="I50" s="119"/>
      <c r="J50" s="39"/>
      <c r="K50" s="72"/>
      <c r="L50" s="39"/>
      <c r="M50" s="39"/>
      <c r="N50" s="217"/>
      <c r="O50" s="217"/>
    </row>
    <row r="51" spans="1:15" s="1" customFormat="1" ht="12.75">
      <c r="A51" s="81"/>
      <c r="B51" s="82"/>
      <c r="C51" s="78"/>
      <c r="D51" s="78"/>
      <c r="E51" s="78"/>
      <c r="F51" s="180" t="s">
        <v>78</v>
      </c>
      <c r="G51" s="180"/>
      <c r="H51" s="83" t="s">
        <v>15</v>
      </c>
      <c r="I51" s="118" t="s">
        <v>16</v>
      </c>
      <c r="J51" s="39"/>
      <c r="K51" s="72"/>
      <c r="L51" s="39"/>
      <c r="M51" s="39"/>
      <c r="N51" s="39"/>
      <c r="O51" s="34"/>
    </row>
    <row r="52" spans="1:15" s="1" customFormat="1" ht="12.75">
      <c r="A52" s="78"/>
      <c r="B52" s="85"/>
      <c r="C52" s="78"/>
      <c r="D52" s="181"/>
      <c r="E52" s="181"/>
      <c r="F52" s="181"/>
      <c r="G52" s="181"/>
      <c r="H52" s="181" t="s">
        <v>52</v>
      </c>
      <c r="I52" s="181"/>
      <c r="J52" s="39"/>
      <c r="K52" s="73"/>
      <c r="L52" s="73"/>
      <c r="M52" s="73"/>
      <c r="N52" s="39"/>
      <c r="O52" s="34"/>
    </row>
    <row r="53" spans="1:15" s="1" customFormat="1" ht="12.75">
      <c r="A53" s="78"/>
      <c r="B53" s="84"/>
      <c r="C53" s="78"/>
      <c r="D53" s="184" t="s">
        <v>77</v>
      </c>
      <c r="E53" s="184"/>
      <c r="F53" s="184" t="s">
        <v>102</v>
      </c>
      <c r="G53" s="184"/>
      <c r="H53" s="184" t="s">
        <v>90</v>
      </c>
      <c r="I53" s="185"/>
      <c r="J53" s="39"/>
      <c r="K53" s="72"/>
      <c r="L53" s="72"/>
      <c r="M53" s="72"/>
      <c r="N53" s="39"/>
      <c r="O53" s="34"/>
    </row>
  </sheetData>
  <sheetProtection/>
  <mergeCells count="59">
    <mergeCell ref="C26:G26"/>
    <mergeCell ref="O27:O28"/>
    <mergeCell ref="C27:G27"/>
    <mergeCell ref="C18:G18"/>
    <mergeCell ref="N27:N28"/>
    <mergeCell ref="C22:G22"/>
    <mergeCell ref="B23:I23"/>
    <mergeCell ref="C25:G25"/>
    <mergeCell ref="K23:L23"/>
    <mergeCell ref="A50:E50"/>
    <mergeCell ref="N25:O25"/>
    <mergeCell ref="C24:G24"/>
    <mergeCell ref="C37:G37"/>
    <mergeCell ref="C28:G28"/>
    <mergeCell ref="N15:O15"/>
    <mergeCell ref="O16:O17"/>
    <mergeCell ref="N16:N17"/>
    <mergeCell ref="N36:O36"/>
    <mergeCell ref="C31:G31"/>
    <mergeCell ref="K12:L13"/>
    <mergeCell ref="C19:G19"/>
    <mergeCell ref="C21:G21"/>
    <mergeCell ref="C44:G44"/>
    <mergeCell ref="H52:I52"/>
    <mergeCell ref="F48:G48"/>
    <mergeCell ref="C42:G42"/>
    <mergeCell ref="C43:G43"/>
    <mergeCell ref="C38:G38"/>
    <mergeCell ref="C39:G39"/>
    <mergeCell ref="C14:G14"/>
    <mergeCell ref="C36:G36"/>
    <mergeCell ref="C17:G17"/>
    <mergeCell ref="B34:I34"/>
    <mergeCell ref="K36:L36"/>
    <mergeCell ref="C30:G30"/>
    <mergeCell ref="C16:G16"/>
    <mergeCell ref="C29:G29"/>
    <mergeCell ref="C32:G32"/>
    <mergeCell ref="C20:G20"/>
    <mergeCell ref="F50:G50"/>
    <mergeCell ref="C45:G45"/>
    <mergeCell ref="C40:G40"/>
    <mergeCell ref="C41:G41"/>
    <mergeCell ref="A3:I3"/>
    <mergeCell ref="C8:G8"/>
    <mergeCell ref="C9:G9"/>
    <mergeCell ref="B11:I11"/>
    <mergeCell ref="B15:I15"/>
    <mergeCell ref="C13:G13"/>
    <mergeCell ref="F51:G51"/>
    <mergeCell ref="D52:E52"/>
    <mergeCell ref="C6:G6"/>
    <mergeCell ref="C7:G7"/>
    <mergeCell ref="H53:I53"/>
    <mergeCell ref="D53:E53"/>
    <mergeCell ref="F49:G49"/>
    <mergeCell ref="C48:E48"/>
    <mergeCell ref="F52:G52"/>
    <mergeCell ref="F53:G53"/>
  </mergeCells>
  <printOptions horizontalCentered="1"/>
  <pageMargins left="0.3937007874015748" right="0.3937007874015748" top="0.3937007874015748" bottom="0.37" header="0.31496062992125984" footer="0.17"/>
  <pageSetup horizontalDpi="300" verticalDpi="300" orientation="landscape" paperSize="9" scale="93" r:id="rId2"/>
  <headerFooter alignWithMargins="0">
    <oddFooter>&amp;C&amp;P</oddFooter>
  </headerFooter>
  <ignoredErrors>
    <ignoredError sqref="B25:B27 B17:B2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0.625" style="0" customWidth="1"/>
  </cols>
  <sheetData/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R3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20.25390625" style="25" customWidth="1"/>
    <col min="2" max="2" width="13.25390625" style="25" customWidth="1"/>
    <col min="3" max="18" width="8.625" style="25" customWidth="1"/>
    <col min="19" max="16384" width="9.125" style="25" customWidth="1"/>
  </cols>
  <sheetData>
    <row r="1" spans="1:18" ht="27" customHeight="1">
      <c r="A1" s="215" t="s">
        <v>30</v>
      </c>
      <c r="B1" s="24" t="s">
        <v>31</v>
      </c>
      <c r="C1" s="215" t="s">
        <v>32</v>
      </c>
      <c r="D1" s="215"/>
      <c r="E1" s="215" t="s">
        <v>33</v>
      </c>
      <c r="F1" s="215"/>
      <c r="G1" s="215" t="s">
        <v>34</v>
      </c>
      <c r="H1" s="215"/>
      <c r="I1" s="215" t="s">
        <v>35</v>
      </c>
      <c r="J1" s="215"/>
      <c r="K1" s="215" t="s">
        <v>36</v>
      </c>
      <c r="L1" s="215"/>
      <c r="M1" s="215" t="s">
        <v>37</v>
      </c>
      <c r="N1" s="215"/>
      <c r="O1" s="215" t="s">
        <v>38</v>
      </c>
      <c r="P1" s="215"/>
      <c r="Q1" s="215" t="s">
        <v>39</v>
      </c>
      <c r="R1" s="215"/>
    </row>
    <row r="2" spans="1:18" ht="12.75">
      <c r="A2" s="215"/>
      <c r="B2" s="24" t="s">
        <v>40</v>
      </c>
      <c r="C2" s="24" t="s">
        <v>41</v>
      </c>
      <c r="D2" s="24" t="s">
        <v>42</v>
      </c>
      <c r="E2" s="24" t="s">
        <v>41</v>
      </c>
      <c r="F2" s="24" t="s">
        <v>42</v>
      </c>
      <c r="G2" s="24" t="s">
        <v>41</v>
      </c>
      <c r="H2" s="24" t="s">
        <v>42</v>
      </c>
      <c r="I2" s="24" t="s">
        <v>41</v>
      </c>
      <c r="J2" s="24" t="s">
        <v>42</v>
      </c>
      <c r="K2" s="24" t="s">
        <v>41</v>
      </c>
      <c r="L2" s="24" t="s">
        <v>42</v>
      </c>
      <c r="M2" s="24" t="s">
        <v>41</v>
      </c>
      <c r="N2" s="24" t="s">
        <v>42</v>
      </c>
      <c r="O2" s="24" t="s">
        <v>41</v>
      </c>
      <c r="P2" s="24" t="s">
        <v>42</v>
      </c>
      <c r="Q2" s="24" t="s">
        <v>41</v>
      </c>
      <c r="R2" s="24" t="s">
        <v>42</v>
      </c>
    </row>
    <row r="3" spans="1:14" ht="12.75">
      <c r="A3" s="25" t="s">
        <v>43</v>
      </c>
      <c r="B3" s="26">
        <v>1</v>
      </c>
      <c r="C3" s="25">
        <v>1</v>
      </c>
      <c r="D3" s="25">
        <v>5</v>
      </c>
      <c r="E3" s="25">
        <v>6</v>
      </c>
      <c r="F3" s="25">
        <v>3</v>
      </c>
      <c r="I3" s="25">
        <v>6</v>
      </c>
      <c r="J3" s="25">
        <v>11</v>
      </c>
      <c r="K3" s="25">
        <v>10</v>
      </c>
      <c r="L3" s="25">
        <v>3</v>
      </c>
      <c r="M3" s="25">
        <v>1</v>
      </c>
      <c r="N3" s="25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C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875" style="17" customWidth="1"/>
    <col min="2" max="2" width="17.75390625" style="17" bestFit="1" customWidth="1"/>
    <col min="3" max="3" width="7.25390625" style="17" bestFit="1" customWidth="1"/>
    <col min="4" max="4" width="9.75390625" style="18" customWidth="1"/>
    <col min="5" max="5" width="3.375" style="19" customWidth="1"/>
    <col min="6" max="10" width="3.00390625" style="19" customWidth="1"/>
    <col min="11" max="11" width="4.00390625" style="19" customWidth="1"/>
    <col min="12" max="12" width="3.125" style="19" customWidth="1"/>
    <col min="13" max="13" width="3.00390625" style="19" customWidth="1"/>
    <col min="14" max="14" width="2.75390625" style="19" customWidth="1"/>
    <col min="15" max="16" width="4.00390625" style="19" bestFit="1" customWidth="1"/>
    <col min="17" max="18" width="3.00390625" style="19" customWidth="1"/>
    <col min="19" max="19" width="2.75390625" style="19" customWidth="1"/>
    <col min="20" max="20" width="4.00390625" style="19" customWidth="1"/>
    <col min="21" max="21" width="4.00390625" style="19" bestFit="1" customWidth="1"/>
    <col min="22" max="22" width="3.00390625" style="19" customWidth="1"/>
    <col min="23" max="23" width="4.00390625" style="19" customWidth="1"/>
    <col min="24" max="24" width="4.00390625" style="19" bestFit="1" customWidth="1"/>
    <col min="25" max="25" width="4.00390625" style="19" customWidth="1"/>
    <col min="26" max="26" width="4.00390625" style="19" bestFit="1" customWidth="1"/>
    <col min="27" max="27" width="3.00390625" style="19" customWidth="1"/>
    <col min="28" max="28" width="4.00390625" style="19" customWidth="1"/>
    <col min="29" max="29" width="4.00390625" style="19" bestFit="1" customWidth="1"/>
    <col min="30" max="30" width="4.00390625" style="19" customWidth="1"/>
    <col min="31" max="31" width="4.00390625" style="19" bestFit="1" customWidth="1"/>
    <col min="32" max="32" width="2.625" style="19" customWidth="1"/>
    <col min="33" max="33" width="4.00390625" style="19" customWidth="1"/>
    <col min="34" max="34" width="4.00390625" style="19" bestFit="1" customWidth="1"/>
    <col min="35" max="35" width="4.00390625" style="19" customWidth="1"/>
    <col min="36" max="36" width="4.00390625" style="19" bestFit="1" customWidth="1"/>
    <col min="37" max="37" width="2.625" style="19" customWidth="1"/>
    <col min="38" max="38" width="4.00390625" style="19" customWidth="1"/>
    <col min="39" max="39" width="4.00390625" style="19" bestFit="1" customWidth="1"/>
    <col min="40" max="40" width="4.00390625" style="19" customWidth="1"/>
    <col min="41" max="41" width="4.00390625" style="19" bestFit="1" customWidth="1"/>
    <col min="42" max="42" width="2.75390625" style="19" customWidth="1"/>
    <col min="43" max="43" width="3.875" style="19" customWidth="1"/>
    <col min="44" max="44" width="4.00390625" style="19" bestFit="1" customWidth="1"/>
    <col min="45" max="45" width="4.00390625" style="19" customWidth="1"/>
    <col min="46" max="46" width="4.00390625" style="19" bestFit="1" customWidth="1"/>
    <col min="47" max="47" width="3.125" style="19" customWidth="1"/>
    <col min="48" max="48" width="4.00390625" style="19" customWidth="1"/>
    <col min="49" max="49" width="4.00390625" style="19" bestFit="1" customWidth="1"/>
    <col min="50" max="50" width="4.00390625" style="19" customWidth="1"/>
    <col min="51" max="51" width="4.00390625" style="19" bestFit="1" customWidth="1"/>
    <col min="52" max="52" width="2.875" style="19" customWidth="1"/>
    <col min="53" max="53" width="4.00390625" style="19" customWidth="1"/>
    <col min="54" max="54" width="2.00390625" style="19" customWidth="1"/>
    <col min="55" max="55" width="4.00390625" style="19" customWidth="1"/>
    <col min="56" max="56" width="2.25390625" style="19" bestFit="1" customWidth="1"/>
    <col min="57" max="57" width="2.00390625" style="19" customWidth="1"/>
    <col min="58" max="58" width="4.00390625" style="19" customWidth="1"/>
    <col min="59" max="59" width="2.00390625" style="19" customWidth="1"/>
    <col min="60" max="60" width="4.00390625" style="19" customWidth="1"/>
    <col min="61" max="61" width="2.25390625" style="19" bestFit="1" customWidth="1"/>
    <col min="62" max="62" width="2.00390625" style="19" customWidth="1"/>
    <col min="63" max="63" width="4.00390625" style="19" customWidth="1"/>
    <col min="64" max="64" width="2.00390625" style="19" customWidth="1"/>
    <col min="65" max="65" width="4.00390625" style="19" customWidth="1"/>
    <col min="66" max="66" width="2.25390625" style="19" bestFit="1" customWidth="1"/>
    <col min="67" max="67" width="2.00390625" style="19" customWidth="1"/>
    <col min="68" max="68" width="4.00390625" style="19" customWidth="1"/>
    <col min="69" max="69" width="2.00390625" style="19" customWidth="1"/>
    <col min="70" max="70" width="4.00390625" style="19" customWidth="1"/>
    <col min="71" max="72" width="2.00390625" style="19" customWidth="1"/>
    <col min="73" max="73" width="4.00390625" style="19" customWidth="1"/>
    <col min="74" max="74" width="2.00390625" style="19" customWidth="1"/>
    <col min="75" max="75" width="4.00390625" style="19" customWidth="1"/>
    <col min="76" max="77" width="2.00390625" style="19" customWidth="1"/>
    <col min="78" max="78" width="4.00390625" style="19" customWidth="1"/>
    <col min="79" max="79" width="2.00390625" style="19" customWidth="1"/>
    <col min="80" max="80" width="4.00390625" style="19" customWidth="1"/>
    <col min="81" max="81" width="2.00390625" style="19" customWidth="1"/>
    <col min="82" max="16384" width="9.125" style="19" customWidth="1"/>
  </cols>
  <sheetData>
    <row r="1" spans="1:81" s="16" customFormat="1" ht="51.75" customHeight="1">
      <c r="A1" s="13" t="s">
        <v>55</v>
      </c>
      <c r="B1" s="13" t="s">
        <v>56</v>
      </c>
      <c r="C1" s="13" t="s">
        <v>57</v>
      </c>
      <c r="D1" s="14" t="s">
        <v>66</v>
      </c>
      <c r="E1" s="216" t="s">
        <v>58</v>
      </c>
      <c r="F1" s="216"/>
      <c r="G1" s="216" t="s">
        <v>59</v>
      </c>
      <c r="H1" s="216"/>
      <c r="I1" s="216" t="s">
        <v>60</v>
      </c>
      <c r="J1" s="216"/>
      <c r="K1" s="15" t="s">
        <v>61</v>
      </c>
      <c r="L1" s="15" t="s">
        <v>62</v>
      </c>
      <c r="M1" s="16" t="s">
        <v>63</v>
      </c>
      <c r="N1" s="16" t="s">
        <v>64</v>
      </c>
      <c r="O1" s="16" t="s">
        <v>65</v>
      </c>
      <c r="P1" s="16" t="s">
        <v>64</v>
      </c>
      <c r="Q1" s="15" t="s">
        <v>62</v>
      </c>
      <c r="R1" s="16" t="s">
        <v>63</v>
      </c>
      <c r="S1" s="16" t="s">
        <v>64</v>
      </c>
      <c r="T1" s="16" t="s">
        <v>65</v>
      </c>
      <c r="U1" s="16" t="s">
        <v>64</v>
      </c>
      <c r="V1" s="15" t="s">
        <v>62</v>
      </c>
      <c r="W1" s="16" t="s">
        <v>63</v>
      </c>
      <c r="X1" s="16" t="s">
        <v>64</v>
      </c>
      <c r="Y1" s="16" t="s">
        <v>65</v>
      </c>
      <c r="Z1" s="16" t="s">
        <v>64</v>
      </c>
      <c r="AA1" s="15" t="s">
        <v>62</v>
      </c>
      <c r="AB1" s="16" t="s">
        <v>63</v>
      </c>
      <c r="AC1" s="16" t="s">
        <v>64</v>
      </c>
      <c r="AD1" s="16" t="s">
        <v>65</v>
      </c>
      <c r="AE1" s="16" t="s">
        <v>64</v>
      </c>
      <c r="AF1" s="15" t="s">
        <v>62</v>
      </c>
      <c r="AG1" s="16" t="s">
        <v>63</v>
      </c>
      <c r="AH1" s="16" t="s">
        <v>64</v>
      </c>
      <c r="AI1" s="16" t="s">
        <v>65</v>
      </c>
      <c r="AJ1" s="16" t="s">
        <v>64</v>
      </c>
      <c r="AK1" s="15" t="s">
        <v>62</v>
      </c>
      <c r="AL1" s="16" t="s">
        <v>63</v>
      </c>
      <c r="AM1" s="16" t="s">
        <v>64</v>
      </c>
      <c r="AN1" s="16" t="s">
        <v>65</v>
      </c>
      <c r="AO1" s="16" t="s">
        <v>64</v>
      </c>
      <c r="AP1" s="15" t="s">
        <v>62</v>
      </c>
      <c r="AQ1" s="16" t="s">
        <v>63</v>
      </c>
      <c r="AR1" s="16" t="s">
        <v>64</v>
      </c>
      <c r="AS1" s="16" t="s">
        <v>65</v>
      </c>
      <c r="AT1" s="16" t="s">
        <v>64</v>
      </c>
      <c r="AU1" s="15" t="s">
        <v>62</v>
      </c>
      <c r="AV1" s="16" t="s">
        <v>63</v>
      </c>
      <c r="AW1" s="16" t="s">
        <v>64</v>
      </c>
      <c r="AX1" s="16" t="s">
        <v>65</v>
      </c>
      <c r="AY1" s="16" t="s">
        <v>64</v>
      </c>
      <c r="AZ1" s="15" t="s">
        <v>62</v>
      </c>
      <c r="BA1" s="16" t="s">
        <v>63</v>
      </c>
      <c r="BB1" s="16" t="s">
        <v>64</v>
      </c>
      <c r="BC1" s="16" t="s">
        <v>65</v>
      </c>
      <c r="BD1" s="16" t="s">
        <v>64</v>
      </c>
      <c r="BE1" s="15" t="s">
        <v>62</v>
      </c>
      <c r="BF1" s="16" t="s">
        <v>63</v>
      </c>
      <c r="BG1" s="16" t="s">
        <v>64</v>
      </c>
      <c r="BH1" s="16" t="s">
        <v>65</v>
      </c>
      <c r="BI1" s="16" t="s">
        <v>64</v>
      </c>
      <c r="BJ1" s="15" t="s">
        <v>62</v>
      </c>
      <c r="BK1" s="16" t="s">
        <v>63</v>
      </c>
      <c r="BL1" s="16" t="s">
        <v>64</v>
      </c>
      <c r="BM1" s="16" t="s">
        <v>65</v>
      </c>
      <c r="BN1" s="16" t="s">
        <v>64</v>
      </c>
      <c r="BO1" s="15" t="s">
        <v>62</v>
      </c>
      <c r="BP1" s="16" t="s">
        <v>63</v>
      </c>
      <c r="BQ1" s="16" t="s">
        <v>64</v>
      </c>
      <c r="BR1" s="16" t="s">
        <v>65</v>
      </c>
      <c r="BS1" s="16" t="s">
        <v>64</v>
      </c>
      <c r="BT1" s="15" t="s">
        <v>62</v>
      </c>
      <c r="BU1" s="16" t="s">
        <v>63</v>
      </c>
      <c r="BV1" s="16" t="s">
        <v>64</v>
      </c>
      <c r="BW1" s="16" t="s">
        <v>65</v>
      </c>
      <c r="BX1" s="16" t="s">
        <v>64</v>
      </c>
      <c r="BY1" s="15" t="s">
        <v>62</v>
      </c>
      <c r="BZ1" s="16" t="s">
        <v>63</v>
      </c>
      <c r="CA1" s="16" t="s">
        <v>64</v>
      </c>
      <c r="CB1" s="16" t="s">
        <v>65</v>
      </c>
      <c r="CC1" s="16" t="s">
        <v>64</v>
      </c>
    </row>
    <row r="2" spans="1:26" ht="12">
      <c r="A2" s="17" t="s">
        <v>82</v>
      </c>
      <c r="B2" s="17" t="s">
        <v>67</v>
      </c>
      <c r="C2" s="17" t="s">
        <v>82</v>
      </c>
      <c r="D2" s="18">
        <v>7</v>
      </c>
      <c r="E2" s="19">
        <v>3</v>
      </c>
      <c r="F2" s="19">
        <v>1</v>
      </c>
      <c r="G2" s="19">
        <v>1</v>
      </c>
      <c r="H2" s="19">
        <v>1</v>
      </c>
      <c r="I2" s="19">
        <v>4</v>
      </c>
      <c r="J2" s="19">
        <v>1</v>
      </c>
      <c r="K2" s="19">
        <v>3</v>
      </c>
      <c r="L2" s="19">
        <v>6</v>
      </c>
      <c r="M2" s="19">
        <v>8</v>
      </c>
      <c r="N2" s="19">
        <v>17</v>
      </c>
      <c r="O2" s="19">
        <v>9</v>
      </c>
      <c r="P2" s="19">
        <v>22</v>
      </c>
      <c r="Q2" s="19">
        <v>6</v>
      </c>
      <c r="R2" s="19">
        <v>8</v>
      </c>
      <c r="S2" s="19">
        <v>25</v>
      </c>
      <c r="T2" s="19">
        <v>9</v>
      </c>
      <c r="U2" s="19">
        <v>32</v>
      </c>
      <c r="V2" s="19">
        <v>6</v>
      </c>
      <c r="W2" s="19">
        <v>8</v>
      </c>
      <c r="X2" s="19">
        <v>38</v>
      </c>
      <c r="Y2" s="19">
        <v>9</v>
      </c>
      <c r="Z2" s="19">
        <v>45</v>
      </c>
    </row>
    <row r="6" ht="12">
      <c r="A6" s="19"/>
    </row>
  </sheetData>
  <sheetProtection sheet="1" objects="1" scenarios="1"/>
  <mergeCells count="3"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F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125" style="23" bestFit="1" customWidth="1"/>
    <col min="2" max="3" width="26.125" style="23" bestFit="1" customWidth="1"/>
    <col min="4" max="4" width="27.125" style="21" bestFit="1" customWidth="1"/>
    <col min="5" max="6" width="26.125" style="21" bestFit="1" customWidth="1"/>
    <col min="7" max="16384" width="9.125" style="21" customWidth="1"/>
  </cols>
  <sheetData>
    <row r="1" spans="1:3" ht="12.75">
      <c r="A1" s="20">
        <f>COUNTIF(A3:A1000,"*Ошибка*")</f>
        <v>0</v>
      </c>
      <c r="B1" s="20">
        <f>COUNTIF(B3:B1000,"*Ошибка*")</f>
        <v>0</v>
      </c>
      <c r="C1" s="20">
        <f>COUNTIF(C3:C1000,"*Ошибка*")</f>
        <v>0</v>
      </c>
    </row>
    <row r="2" spans="1:6" ht="12.75">
      <c r="A2" s="22"/>
      <c r="B2" s="22"/>
      <c r="C2" s="22"/>
      <c r="D2" s="22"/>
      <c r="E2" s="22"/>
      <c r="F2" s="2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2:B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125" style="9" bestFit="1" customWidth="1"/>
    <col min="2" max="2" width="26.125" style="9" bestFit="1" customWidth="1"/>
    <col min="3" max="16384" width="9.125" style="9" customWidth="1"/>
  </cols>
  <sheetData>
    <row r="2" spans="1:2" ht="12.75">
      <c r="A2" s="8"/>
      <c r="B2" s="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B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0.375" style="10" bestFit="1" customWidth="1"/>
    <col min="2" max="2" width="9.125" style="11" customWidth="1"/>
    <col min="3" max="3" width="9.125" style="12" customWidth="1"/>
    <col min="4" max="8" width="18.25390625" style="12" customWidth="1"/>
    <col min="9" max="12" width="20.375" style="12" customWidth="1"/>
    <col min="13" max="16384" width="9.125" style="12" customWidth="1"/>
  </cols>
  <sheetData>
    <row r="1" spans="1:2" ht="25.5">
      <c r="A1" s="10" t="s">
        <v>84</v>
      </c>
      <c r="B1" s="11">
        <v>10</v>
      </c>
    </row>
    <row r="2" spans="1:2" ht="25.5">
      <c r="A2" s="10" t="s">
        <v>85</v>
      </c>
      <c r="B2" s="11">
        <v>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Степанова Наталья Александровна</cp:lastModifiedBy>
  <cp:lastPrinted>2020-11-20T08:08:00Z</cp:lastPrinted>
  <dcterms:created xsi:type="dcterms:W3CDTF">2004-04-29T12:53:55Z</dcterms:created>
  <dcterms:modified xsi:type="dcterms:W3CDTF">2023-12-05T07:23:34Z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